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AGA 2023\Documents\"/>
    </mc:Choice>
  </mc:AlternateContent>
  <xr:revisionPtr revIDLastSave="0" documentId="13_ncr:1_{7BC78177-EF0F-4D33-B662-EDF27FC4C3FA}" xr6:coauthVersionLast="47" xr6:coauthVersionMax="47" xr10:uidLastSave="{00000000-0000-0000-0000-000000000000}"/>
  <bookViews>
    <workbookView xWindow="-110" yWindow="-110" windowWidth="19420" windowHeight="10420" xr2:uid="{8DE8E8FC-3C9A-4BC7-B6D4-DB079B2F1614}"/>
  </bookViews>
  <sheets>
    <sheet name="2T202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E8" i="3"/>
  <c r="E31" i="3"/>
  <c r="C40" i="3"/>
  <c r="E40" i="3"/>
  <c r="C24" i="3"/>
  <c r="C18" i="3"/>
  <c r="C17" i="3"/>
  <c r="C12" i="3"/>
  <c r="C11" i="3"/>
  <c r="C8" i="3"/>
  <c r="C28" i="3"/>
  <c r="C31" i="3" l="1"/>
  <c r="E30" i="3" s="1"/>
  <c r="E41" i="3" s="1"/>
  <c r="C22" i="3"/>
  <c r="C14" i="3"/>
  <c r="C10" i="3"/>
  <c r="C30" i="3" l="1"/>
  <c r="C41" i="3" l="1"/>
</calcChain>
</file>

<file path=xl/sharedStrings.xml><?xml version="1.0" encoding="utf-8"?>
<sst xmlns="http://schemas.openxmlformats.org/spreadsheetml/2006/main" count="58" uniqueCount="46">
  <si>
    <t>EXPENDITURE</t>
  </si>
  <si>
    <t>Budget</t>
  </si>
  <si>
    <t>INCOME</t>
  </si>
  <si>
    <t>Eligible for EC Grant</t>
  </si>
  <si>
    <t>Heading 1 - Staff costs</t>
  </si>
  <si>
    <t xml:space="preserve"> Grant requested from the Commission</t>
  </si>
  <si>
    <t xml:space="preserve">Heading 2 - Travel, accomodation &amp; subsistence </t>
  </si>
  <si>
    <t>Travel</t>
  </si>
  <si>
    <t>Subsistence allowances</t>
  </si>
  <si>
    <t>Co-financing</t>
  </si>
  <si>
    <t>ONCE</t>
  </si>
  <si>
    <t>Heading 3 - Costs of services</t>
  </si>
  <si>
    <t>Information dissemination</t>
  </si>
  <si>
    <t>Translations</t>
  </si>
  <si>
    <t>Reproductions and publications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</si>
  <si>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</si>
  <si>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</si>
  <si>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</si>
  <si>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</si>
  <si>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</si>
  <si>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</si>
  <si>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</si>
  <si>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</si>
  <si>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</si>
  <si>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</si>
  <si>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TOTAL</t>
  </si>
  <si>
    <t>Non Eligible for EC Grant</t>
  </si>
  <si>
    <t>EC non eligible COSTS</t>
  </si>
  <si>
    <t xml:space="preserve">Other Revenue </t>
  </si>
  <si>
    <t>Wellspring</t>
  </si>
  <si>
    <t>GRAND TOTAL</t>
  </si>
  <si>
    <t>Budget in EUR</t>
  </si>
  <si>
    <t>DREE EP Project</t>
  </si>
  <si>
    <t>Athena EU Project</t>
  </si>
  <si>
    <t>Google</t>
  </si>
  <si>
    <t>Accessible places for All EU Project</t>
  </si>
  <si>
    <t>Disability Inclusive AI Project</t>
  </si>
  <si>
    <t>Ukraine Project CBM</t>
  </si>
  <si>
    <t>GLOBAL BUDGET 2024</t>
  </si>
  <si>
    <t>In percentage of eligible costs  90%</t>
  </si>
  <si>
    <t>Sponsorship (Facebook, Google, Microsoft, etc.)</t>
  </si>
  <si>
    <t>Contribution to governing bodies</t>
  </si>
  <si>
    <t xml:space="preserve">Membership Fees </t>
  </si>
  <si>
    <t>Costs for expenses outside EC Grant</t>
  </si>
  <si>
    <t>Other administrative costs (office renting, office admin, technical support, insurances, office supplies, etc.)</t>
  </si>
  <si>
    <t>DOC-AGA-23-05-03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</si>
</sst>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;\-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</cellStyleXfs>
  <cellXfs count="6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0" fontId="2" fillId="2" borderId="8" xfId="0" applyFont="1" applyFill="1" applyBorder="1"/>
    <xf numFmtId="4" fontId="2" fillId="2" borderId="9" xfId="0" applyNumberFormat="1" applyFont="1" applyFill="1" applyBorder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0" fontId="4" fillId="2" borderId="8" xfId="0" applyFont="1" applyFill="1" applyBorder="1"/>
    <xf numFmtId="4" fontId="4" fillId="2" borderId="11" xfId="0" applyNumberFormat="1" applyFont="1" applyFill="1" applyBorder="1"/>
    <xf numFmtId="9" fontId="0" fillId="0" borderId="8" xfId="1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0" fontId="6" fillId="0" borderId="0" xfId="0" applyFont="1"/>
    <xf numFmtId="4" fontId="2" fillId="2" borderId="11" xfId="0" applyNumberFormat="1" applyFont="1" applyFill="1" applyBorder="1"/>
    <xf numFmtId="0" fontId="0" fillId="0" borderId="12" xfId="0" applyBorder="1"/>
    <xf numFmtId="4" fontId="0" fillId="0" borderId="12" xfId="0" applyNumberFormat="1" applyBorder="1"/>
    <xf numFmtId="4" fontId="0" fillId="3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0" fontId="7" fillId="0" borderId="0" xfId="0" applyFont="1"/>
    <xf numFmtId="4" fontId="0" fillId="0" borderId="13" xfId="0" applyNumberFormat="1" applyBorder="1"/>
    <xf numFmtId="0" fontId="4" fillId="4" borderId="12" xfId="0" applyFont="1" applyFill="1" applyBorder="1"/>
    <xf numFmtId="4" fontId="4" fillId="4" borderId="13" xfId="0" applyNumberFormat="1" applyFont="1" applyFill="1" applyBorder="1"/>
    <xf numFmtId="0" fontId="2" fillId="0" borderId="1" xfId="0" applyFont="1" applyBorder="1" applyAlignment="1">
      <alignment horizontal="center" vertical="center"/>
    </xf>
    <xf numFmtId="4" fontId="2" fillId="4" borderId="2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0" fillId="0" borderId="7" xfId="0" applyNumberFormat="1" applyBorder="1"/>
    <xf numFmtId="0" fontId="2" fillId="0" borderId="16" xfId="0" applyFont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0" fontId="8" fillId="0" borderId="14" xfId="0" applyFont="1" applyBorder="1" applyAlignment="1">
      <alignment horizontal="right" vertical="center"/>
    </xf>
    <xf numFmtId="4" fontId="6" fillId="6" borderId="17" xfId="0" applyNumberFormat="1" applyFont="1" applyFill="1" applyBorder="1" applyAlignment="1">
      <alignment vertical="center"/>
    </xf>
    <xf numFmtId="0" fontId="10" fillId="0" borderId="0" xfId="2" applyFont="1" applyAlignment="1">
      <alignment horizontal="right"/>
    </xf>
    <xf numFmtId="165" fontId="10" fillId="0" borderId="0" xfId="3" applyNumberFormat="1" applyFont="1"/>
    <xf numFmtId="4" fontId="2" fillId="2" borderId="18" xfId="0" applyNumberFormat="1" applyFont="1" applyFill="1" applyBorder="1" applyAlignment="1">
      <alignment vertical="center"/>
    </xf>
    <xf numFmtId="4" fontId="2" fillId="5" borderId="18" xfId="0" applyNumberFormat="1" applyFont="1" applyFill="1" applyBorder="1" applyAlignment="1">
      <alignment vertical="center"/>
    </xf>
    <xf numFmtId="49" fontId="11" fillId="0" borderId="0" xfId="0" applyNumberFormat="1" applyFont="1"/>
    <xf numFmtId="0" fontId="9" fillId="0" borderId="0" xfId="4"/>
    <xf numFmtId="0" fontId="4" fillId="2" borderId="7" xfId="0" applyFont="1" applyFill="1" applyBorder="1"/>
    <xf numFmtId="164" fontId="2" fillId="0" borderId="16" xfId="0" applyNumberFormat="1" applyFont="1" applyBorder="1" applyAlignment="1">
      <alignment horizontal="right" vertical="center"/>
    </xf>
    <xf numFmtId="4" fontId="9" fillId="0" borderId="0" xfId="4" applyNumberFormat="1"/>
    <xf numFmtId="4" fontId="10" fillId="0" borderId="0" xfId="3" applyNumberFormat="1" applyFont="1"/>
    <xf numFmtId="0" fontId="1" fillId="0" borderId="0" xfId="0" applyFont="1"/>
    <xf numFmtId="0" fontId="12" fillId="0" borderId="0" xfId="4" applyFont="1"/>
    <xf numFmtId="4" fontId="12" fillId="0" borderId="0" xfId="4" applyNumberFormat="1" applyFont="1"/>
    <xf numFmtId="0" fontId="0" fillId="0" borderId="12" xfId="0" applyBorder="1" applyAlignment="1">
      <alignment wrapText="1"/>
    </xf>
    <xf numFmtId="4" fontId="0" fillId="0" borderId="19" xfId="0" applyNumberFormat="1" applyBorder="1"/>
    <xf numFmtId="164" fontId="8" fillId="0" borderId="1" xfId="0" applyNumberFormat="1" applyFont="1" applyBorder="1" applyAlignment="1">
      <alignment horizontal="right" vertical="center"/>
    </xf>
    <xf numFmtId="0" fontId="14" fillId="0" borderId="0" xfId="0" applyFont="1"/>
    <xf numFmtId="49" fontId="13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</cellXfs>
  <cellStyles count="5">
    <cellStyle name="Milliers_01-12 2019" xfId="3" xr:uid="{CDA90BA8-00DD-4F54-B05E-499F66134D08}"/>
    <cellStyle name="Normal" xfId="0" builtinId="0"/>
    <cellStyle name="Normal_01-12 2019" xfId="2" xr:uid="{E07340A2-4A96-4719-B6D6-346D6CBDFCB9}"/>
    <cellStyle name="Normal_30 09 2020" xfId="4" xr:uid="{0435C073-C8DB-4948-95C7-030A82652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1160217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B52C366-3A7B-4B11-B797-82A91EBA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B37C-9C71-4B15-AE1C-55A2BDBBDCB7}">
  <dimension ref="A2:J54"/>
  <sheetViews>
    <sheetView tabSelected="1" topLeftCell="A37" workbookViewId="0">
      <selection activeCell="E2" sqref="E2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9.54296875" style="1" customWidth="1"/>
    <col min="4" max="4" width="41.453125" customWidth="1"/>
    <col min="5" max="5" width="15" bestFit="1" customWidth="1"/>
    <col min="8" max="8" width="4.81640625" customWidth="1"/>
    <col min="9" max="9" width="15" bestFit="1" customWidth="1"/>
  </cols>
  <sheetData>
    <row r="2" spans="1:10" ht="18.5" x14ac:dyDescent="0.45">
      <c r="B2" s="63" t="s">
        <v>38</v>
      </c>
      <c r="C2" s="63"/>
      <c r="E2" s="62" t="s">
        <v>45</v>
      </c>
    </row>
    <row r="6" spans="1:10" ht="7.5" customHeight="1" thickBot="1" x14ac:dyDescent="0.4"/>
    <row r="7" spans="1:10" s="2" customFormat="1" ht="21" customHeight="1" thickBot="1" x14ac:dyDescent="0.4">
      <c r="B7" s="3" t="s">
        <v>0</v>
      </c>
      <c r="C7" s="4" t="s">
        <v>31</v>
      </c>
      <c r="D7" s="3" t="s">
        <v>2</v>
      </c>
      <c r="E7" s="6" t="s">
        <v>1</v>
      </c>
    </row>
    <row r="8" spans="1:10" ht="15.5" x14ac:dyDescent="0.35">
      <c r="A8" s="64" t="s">
        <v>3</v>
      </c>
      <c r="B8" s="7" t="s">
        <v>4</v>
      </c>
      <c r="C8" s="8">
        <f>871449.6*1.12</f>
        <v>976023.55200000003</v>
      </c>
      <c r="D8" s="9" t="s">
        <v>5</v>
      </c>
      <c r="E8" s="10">
        <f>C30*0.9</f>
        <v>1643494.0968000002</v>
      </c>
      <c r="F8" s="11"/>
      <c r="G8" s="11"/>
      <c r="H8" s="11"/>
      <c r="I8" s="11"/>
    </row>
    <row r="9" spans="1:10" ht="15.5" x14ac:dyDescent="0.35">
      <c r="A9" s="65"/>
      <c r="B9" s="12"/>
      <c r="C9" s="13"/>
      <c r="D9" s="14" t="s">
        <v>39</v>
      </c>
      <c r="E9" s="15"/>
      <c r="F9" s="11"/>
      <c r="G9" s="11"/>
      <c r="H9" s="11"/>
      <c r="I9" s="11"/>
      <c r="J9" s="11"/>
    </row>
    <row r="10" spans="1:10" ht="15.5" x14ac:dyDescent="0.35">
      <c r="A10" s="65"/>
      <c r="B10" s="16" t="s">
        <v>6</v>
      </c>
      <c r="C10" s="17">
        <f>SUM(C11:C12)</f>
        <v>359381</v>
      </c>
      <c r="D10" s="18"/>
      <c r="E10" s="15"/>
      <c r="F10" s="11"/>
      <c r="G10" s="11"/>
      <c r="H10" s="11"/>
      <c r="I10" s="11"/>
      <c r="J10" s="11"/>
    </row>
    <row r="11" spans="1:10" ht="15.5" x14ac:dyDescent="0.35">
      <c r="A11" s="65"/>
      <c r="B11" s="12" t="s">
        <v>7</v>
      </c>
      <c r="C11" s="13">
        <f>134000*1.1</f>
        <v>147400</v>
      </c>
      <c r="D11" s="20"/>
      <c r="E11" s="19"/>
      <c r="F11" s="11"/>
      <c r="G11" s="11"/>
      <c r="H11" s="11"/>
      <c r="I11" s="11"/>
      <c r="J11" s="11"/>
    </row>
    <row r="12" spans="1:10" ht="15.5" x14ac:dyDescent="0.35">
      <c r="A12" s="65"/>
      <c r="B12" s="12" t="s">
        <v>8</v>
      </c>
      <c r="C12" s="13">
        <f>192710*1.1</f>
        <v>211981.00000000003</v>
      </c>
      <c r="D12" s="52" t="s">
        <v>9</v>
      </c>
      <c r="E12" s="21">
        <f>C30*0.1</f>
        <v>182610.45520000003</v>
      </c>
      <c r="F12" s="22"/>
      <c r="G12" s="11"/>
      <c r="H12" s="11"/>
      <c r="I12" s="11"/>
      <c r="J12" s="11"/>
    </row>
    <row r="13" spans="1:10" ht="15.5" x14ac:dyDescent="0.35">
      <c r="A13" s="65"/>
      <c r="B13" s="12"/>
      <c r="C13" s="13"/>
      <c r="D13" s="12" t="s">
        <v>10</v>
      </c>
      <c r="E13" s="15">
        <v>49000</v>
      </c>
      <c r="F13" s="11"/>
      <c r="G13" s="11"/>
      <c r="H13" s="11"/>
      <c r="I13" s="11"/>
      <c r="J13" s="11"/>
    </row>
    <row r="14" spans="1:10" ht="15.5" x14ac:dyDescent="0.35">
      <c r="A14" s="65"/>
      <c r="B14" s="16" t="s">
        <v>11</v>
      </c>
      <c r="C14" s="23">
        <f>SUM(C15:C21)</f>
        <v>194900</v>
      </c>
      <c r="D14" s="27" t="s">
        <v>40</v>
      </c>
      <c r="E14" s="25">
        <v>40000</v>
      </c>
      <c r="F14" s="11"/>
      <c r="G14" s="11"/>
      <c r="H14" s="11"/>
      <c r="I14" s="11"/>
      <c r="J14" s="11"/>
    </row>
    <row r="15" spans="1:10" ht="15.5" x14ac:dyDescent="0.35">
      <c r="A15" s="65"/>
      <c r="B15" s="12" t="s">
        <v>12</v>
      </c>
      <c r="C15" s="13">
        <v>15500</v>
      </c>
      <c r="D15" s="12" t="s">
        <v>15</v>
      </c>
      <c r="E15" s="15">
        <v>12000</v>
      </c>
      <c r="F15" s="11"/>
      <c r="G15" s="11"/>
      <c r="H15" s="11"/>
      <c r="I15" s="11"/>
      <c r="J15" s="11"/>
    </row>
    <row r="16" spans="1:10" ht="15.5" x14ac:dyDescent="0.35">
      <c r="A16" s="65"/>
      <c r="B16" s="12" t="s">
        <v>13</v>
      </c>
      <c r="C16" s="26">
        <v>10000</v>
      </c>
      <c r="D16" s="12" t="s">
        <v>41</v>
      </c>
      <c r="E16" s="28">
        <v>60000</v>
      </c>
      <c r="F16" s="11"/>
      <c r="G16" s="11"/>
      <c r="H16" s="11"/>
      <c r="I16" s="11"/>
      <c r="J16" s="11"/>
    </row>
    <row r="17" spans="1:10" ht="15.5" x14ac:dyDescent="0.35">
      <c r="A17" s="65"/>
      <c r="B17" s="12" t="s">
        <v>14</v>
      </c>
      <c r="C17" s="13">
        <f>21000*1.2</f>
        <v>25200</v>
      </c>
      <c r="D17" s="12" t="s">
        <v>29</v>
      </c>
      <c r="E17" s="15">
        <v>21610.46</v>
      </c>
      <c r="F17" s="11"/>
      <c r="G17" s="11"/>
      <c r="H17" s="11"/>
      <c r="I17" s="11"/>
      <c r="J17" s="11"/>
    </row>
    <row r="18" spans="1:10" ht="15.5" x14ac:dyDescent="0.35">
      <c r="A18" s="65"/>
      <c r="B18" s="12" t="s">
        <v>16</v>
      </c>
      <c r="C18" s="13">
        <f>72000*1.1</f>
        <v>79200</v>
      </c>
      <c r="D18" s="12"/>
      <c r="E18" s="15"/>
      <c r="F18" s="29"/>
      <c r="G18" s="29"/>
      <c r="H18" s="29"/>
      <c r="I18" s="29"/>
      <c r="J18" s="11"/>
    </row>
    <row r="19" spans="1:10" ht="15.5" x14ac:dyDescent="0.35">
      <c r="A19" s="65"/>
      <c r="B19" s="12" t="s">
        <v>17</v>
      </c>
      <c r="C19" s="13">
        <v>30000</v>
      </c>
      <c r="D19" s="12"/>
      <c r="E19" s="15"/>
      <c r="F19" s="29"/>
      <c r="G19" s="29"/>
      <c r="H19" s="29"/>
      <c r="I19" s="29"/>
      <c r="J19" s="11"/>
    </row>
    <row r="20" spans="1:10" ht="15.5" x14ac:dyDescent="0.35">
      <c r="A20" s="65"/>
      <c r="B20" s="12" t="s">
        <v>18</v>
      </c>
      <c r="C20" s="13">
        <v>35000</v>
      </c>
      <c r="D20" s="12"/>
      <c r="E20" s="15"/>
      <c r="F20" s="29"/>
      <c r="G20" s="29"/>
      <c r="H20" s="29"/>
      <c r="I20" s="29"/>
      <c r="J20" s="11"/>
    </row>
    <row r="21" spans="1:10" ht="15.5" x14ac:dyDescent="0.35">
      <c r="A21" s="65"/>
      <c r="B21" s="24"/>
      <c r="C21" s="30"/>
      <c r="D21" s="12"/>
      <c r="E21" s="15"/>
      <c r="F21" s="29"/>
      <c r="G21" s="29"/>
      <c r="H21" s="29"/>
      <c r="I21" s="29"/>
      <c r="J21" s="11"/>
    </row>
    <row r="22" spans="1:10" ht="15.5" x14ac:dyDescent="0.35">
      <c r="A22" s="65"/>
      <c r="B22" s="31" t="s">
        <v>19</v>
      </c>
      <c r="C22" s="32">
        <f>SUM(C23:C28)</f>
        <v>295800</v>
      </c>
      <c r="D22" s="25"/>
      <c r="E22" s="25"/>
      <c r="F22" s="29"/>
      <c r="G22" s="29"/>
      <c r="H22" s="29"/>
      <c r="I22" s="29"/>
      <c r="J22" s="11"/>
    </row>
    <row r="23" spans="1:10" ht="15.5" x14ac:dyDescent="0.35">
      <c r="A23" s="65"/>
      <c r="B23" s="24" t="s">
        <v>20</v>
      </c>
      <c r="C23" s="30">
        <v>23000</v>
      </c>
      <c r="D23" s="25"/>
      <c r="E23" s="25"/>
      <c r="F23" s="29"/>
      <c r="G23" s="29"/>
      <c r="H23" s="29"/>
      <c r="I23" s="29"/>
      <c r="J23" s="11"/>
    </row>
    <row r="24" spans="1:10" ht="15.5" x14ac:dyDescent="0.35">
      <c r="A24" s="65"/>
      <c r="B24" s="24" t="s">
        <v>21</v>
      </c>
      <c r="C24" s="30">
        <f>23000*1.1</f>
        <v>25300.000000000004</v>
      </c>
      <c r="D24" s="25"/>
      <c r="E24" s="25"/>
      <c r="F24" s="29"/>
      <c r="G24" s="29"/>
      <c r="H24" s="29"/>
      <c r="I24" s="29"/>
      <c r="J24" s="11"/>
    </row>
    <row r="25" spans="1:10" ht="15.5" x14ac:dyDescent="0.35">
      <c r="A25" s="65"/>
      <c r="B25" s="24" t="s">
        <v>22</v>
      </c>
      <c r="C25" s="30">
        <v>33000</v>
      </c>
      <c r="D25" s="24"/>
      <c r="E25" s="25"/>
      <c r="F25" s="29"/>
      <c r="G25" s="29"/>
      <c r="H25" s="29"/>
      <c r="I25" s="29"/>
      <c r="J25" s="11"/>
    </row>
    <row r="26" spans="1:10" ht="15.5" x14ac:dyDescent="0.35">
      <c r="A26" s="65"/>
      <c r="B26" s="24" t="s">
        <v>23</v>
      </c>
      <c r="C26" s="30">
        <v>6500</v>
      </c>
      <c r="D26" s="25"/>
      <c r="E26" s="25"/>
      <c r="F26" s="29"/>
      <c r="G26" s="29"/>
      <c r="H26" s="29"/>
      <c r="I26" s="29"/>
      <c r="J26" s="11"/>
    </row>
    <row r="27" spans="1:10" ht="15.5" x14ac:dyDescent="0.35">
      <c r="A27" s="65"/>
      <c r="B27" s="24" t="s">
        <v>24</v>
      </c>
      <c r="C27" s="30">
        <v>30000</v>
      </c>
      <c r="D27" s="24"/>
      <c r="E27" s="25"/>
      <c r="F27" s="29"/>
      <c r="G27" s="29"/>
      <c r="H27" s="29"/>
      <c r="I27" s="29"/>
      <c r="J27" s="11"/>
    </row>
    <row r="28" spans="1:10" ht="29" x14ac:dyDescent="0.35">
      <c r="A28" s="65"/>
      <c r="B28" s="59" t="s">
        <v>44</v>
      </c>
      <c r="C28" s="30">
        <f>213000-35000</f>
        <v>178000</v>
      </c>
      <c r="D28" s="24"/>
      <c r="E28" s="25"/>
      <c r="F28" s="29"/>
      <c r="G28" s="29"/>
      <c r="H28" s="29"/>
      <c r="I28" s="29"/>
      <c r="J28" s="11"/>
    </row>
    <row r="29" spans="1:10" ht="16" thickBot="1" x14ac:dyDescent="0.4">
      <c r="A29" s="65"/>
      <c r="B29" s="24"/>
      <c r="C29" s="30"/>
      <c r="D29" s="24"/>
      <c r="E29" s="25"/>
      <c r="F29" s="29"/>
      <c r="G29" s="29"/>
      <c r="H29" s="29"/>
      <c r="I29" s="29"/>
      <c r="J29" s="11"/>
    </row>
    <row r="30" spans="1:10" s="2" customFormat="1" ht="20.25" customHeight="1" thickBot="1" x14ac:dyDescent="0.4">
      <c r="A30" s="5"/>
      <c r="B30" s="33" t="s">
        <v>25</v>
      </c>
      <c r="C30" s="34">
        <f>C22+C14+C10+C8</f>
        <v>1826104.5520000001</v>
      </c>
      <c r="D30" s="33" t="s">
        <v>25</v>
      </c>
      <c r="E30" s="35">
        <f>E12+E8</f>
        <v>1826104.5520000001</v>
      </c>
      <c r="F30" s="36"/>
      <c r="G30" s="36"/>
      <c r="H30" s="36"/>
      <c r="I30" s="36"/>
      <c r="J30" s="37"/>
    </row>
    <row r="31" spans="1:10" s="2" customFormat="1" ht="20.25" customHeight="1" thickBot="1" x14ac:dyDescent="0.4">
      <c r="A31" s="64" t="s">
        <v>26</v>
      </c>
      <c r="B31" s="38" t="s">
        <v>27</v>
      </c>
      <c r="C31" s="48">
        <f>SUM(C32:C39)</f>
        <v>2990000</v>
      </c>
      <c r="D31" s="39" t="s">
        <v>28</v>
      </c>
      <c r="E31" s="40">
        <f>SUM(E32:E39)</f>
        <v>2990000</v>
      </c>
      <c r="F31" s="36"/>
      <c r="G31" s="36"/>
      <c r="H31" s="36"/>
      <c r="I31" s="36"/>
      <c r="J31" s="37"/>
    </row>
    <row r="32" spans="1:10" ht="15.5" x14ac:dyDescent="0.35">
      <c r="A32" s="65"/>
      <c r="B32" s="12" t="s">
        <v>32</v>
      </c>
      <c r="C32" s="15">
        <v>120000</v>
      </c>
      <c r="D32" s="12" t="s">
        <v>32</v>
      </c>
      <c r="E32" s="15">
        <v>120000</v>
      </c>
      <c r="F32" s="29"/>
      <c r="G32" s="29"/>
      <c r="H32" s="29"/>
      <c r="I32" s="29"/>
      <c r="J32" s="11"/>
    </row>
    <row r="33" spans="1:10" ht="15.5" x14ac:dyDescent="0.35">
      <c r="A33" s="65"/>
      <c r="B33" s="12" t="s">
        <v>33</v>
      </c>
      <c r="C33" s="15">
        <v>120000</v>
      </c>
      <c r="D33" s="12" t="s">
        <v>33</v>
      </c>
      <c r="E33" s="15">
        <v>120000</v>
      </c>
      <c r="F33" s="29"/>
      <c r="G33" s="29"/>
      <c r="H33" s="29"/>
      <c r="I33" s="29"/>
      <c r="J33" s="11"/>
    </row>
    <row r="34" spans="1:10" ht="15.5" x14ac:dyDescent="0.35">
      <c r="A34" s="65"/>
      <c r="B34" s="12" t="s">
        <v>34</v>
      </c>
      <c r="C34" s="15">
        <v>200000</v>
      </c>
      <c r="D34" s="12" t="s">
        <v>34</v>
      </c>
      <c r="E34" s="15">
        <v>200000</v>
      </c>
      <c r="F34" s="29"/>
      <c r="G34" s="29"/>
      <c r="H34" s="29"/>
      <c r="I34" s="29"/>
      <c r="J34" s="11"/>
    </row>
    <row r="35" spans="1:10" ht="15.5" x14ac:dyDescent="0.35">
      <c r="A35" s="65"/>
      <c r="B35" s="12" t="s">
        <v>35</v>
      </c>
      <c r="C35" s="15">
        <v>80000</v>
      </c>
      <c r="D35" s="12" t="s">
        <v>35</v>
      </c>
      <c r="E35" s="15">
        <v>80000</v>
      </c>
      <c r="F35" s="29"/>
      <c r="G35" s="29"/>
      <c r="H35" s="29"/>
      <c r="I35" s="29"/>
      <c r="J35" s="11"/>
    </row>
    <row r="36" spans="1:10" ht="15.5" x14ac:dyDescent="0.35">
      <c r="A36" s="65"/>
      <c r="B36" s="12" t="s">
        <v>36</v>
      </c>
      <c r="C36" s="15">
        <v>100000</v>
      </c>
      <c r="D36" s="12" t="s">
        <v>36</v>
      </c>
      <c r="E36" s="15">
        <v>100000</v>
      </c>
      <c r="F36" s="29"/>
      <c r="G36" s="29"/>
      <c r="H36" s="29"/>
      <c r="I36" s="29"/>
      <c r="J36" s="11"/>
    </row>
    <row r="37" spans="1:10" ht="15.5" x14ac:dyDescent="0.35">
      <c r="A37" s="65"/>
      <c r="B37" s="12" t="s">
        <v>37</v>
      </c>
      <c r="C37" s="15">
        <v>2000000</v>
      </c>
      <c r="D37" s="12" t="s">
        <v>37</v>
      </c>
      <c r="E37" s="15">
        <v>2000000</v>
      </c>
      <c r="F37" s="29"/>
      <c r="G37" s="29"/>
      <c r="H37" s="29"/>
      <c r="I37" s="29"/>
      <c r="J37" s="11"/>
    </row>
    <row r="38" spans="1:10" ht="15.5" x14ac:dyDescent="0.35">
      <c r="A38" s="65"/>
      <c r="B38" s="12" t="s">
        <v>29</v>
      </c>
      <c r="C38" s="15">
        <v>200000</v>
      </c>
      <c r="D38" s="12" t="s">
        <v>29</v>
      </c>
      <c r="E38" s="15">
        <v>200000</v>
      </c>
      <c r="F38" s="29"/>
      <c r="G38" s="29"/>
      <c r="H38" s="29"/>
      <c r="I38" s="29"/>
      <c r="J38" s="11"/>
    </row>
    <row r="39" spans="1:10" ht="16" thickBot="1" x14ac:dyDescent="0.4">
      <c r="A39" s="65"/>
      <c r="B39" s="12" t="s">
        <v>43</v>
      </c>
      <c r="C39" s="60">
        <v>170000</v>
      </c>
      <c r="D39" s="24" t="s">
        <v>42</v>
      </c>
      <c r="E39" s="41">
        <v>170000</v>
      </c>
      <c r="F39" s="29"/>
      <c r="G39" s="29"/>
      <c r="H39" s="29"/>
      <c r="I39" s="29"/>
      <c r="J39" s="11"/>
    </row>
    <row r="40" spans="1:10" ht="24" customHeight="1" thickBot="1" x14ac:dyDescent="0.4">
      <c r="A40" s="66"/>
      <c r="B40" s="42" t="s">
        <v>25</v>
      </c>
      <c r="C40" s="49">
        <f>SUM(C32:C39)</f>
        <v>2990000</v>
      </c>
      <c r="D40" s="53" t="s">
        <v>25</v>
      </c>
      <c r="E40" s="43">
        <f>SUM(E32:E39)</f>
        <v>2990000</v>
      </c>
      <c r="F40" s="29"/>
      <c r="G40" s="29"/>
      <c r="H40" s="29"/>
      <c r="I40" s="29"/>
      <c r="J40" s="11"/>
    </row>
    <row r="41" spans="1:10" ht="24" customHeight="1" thickBot="1" x14ac:dyDescent="0.4">
      <c r="B41" s="44" t="s">
        <v>30</v>
      </c>
      <c r="C41" s="45">
        <f>C40+C30</f>
        <v>4816104.5520000001</v>
      </c>
      <c r="D41" s="61" t="s">
        <v>30</v>
      </c>
      <c r="E41" s="45">
        <f>E30+E40</f>
        <v>4816104.5520000001</v>
      </c>
      <c r="F41" s="29"/>
      <c r="G41" s="29"/>
      <c r="H41" s="29"/>
      <c r="I41" s="29"/>
      <c r="J41" s="11"/>
    </row>
    <row r="42" spans="1:10" ht="15.5" x14ac:dyDescent="0.35">
      <c r="D42" s="11"/>
      <c r="E42" s="11"/>
      <c r="F42" s="29"/>
      <c r="G42" s="29"/>
      <c r="H42" s="29"/>
      <c r="I42" s="29"/>
      <c r="J42" s="11"/>
    </row>
    <row r="43" spans="1:10" ht="15.5" x14ac:dyDescent="0.35">
      <c r="A43" s="50"/>
      <c r="B43" s="57"/>
      <c r="C43" s="58"/>
      <c r="D43" s="11"/>
      <c r="E43" s="11"/>
      <c r="F43" s="29"/>
      <c r="G43" s="29"/>
      <c r="H43" s="29"/>
      <c r="I43" s="29"/>
      <c r="J43" s="11"/>
    </row>
    <row r="44" spans="1:10" ht="15.5" x14ac:dyDescent="0.35">
      <c r="B44" s="57"/>
      <c r="C44" s="58"/>
      <c r="D44" s="11"/>
      <c r="E44" s="11"/>
      <c r="F44" s="11"/>
      <c r="G44" s="11"/>
      <c r="H44" s="11"/>
      <c r="I44" s="11"/>
      <c r="J44" s="11"/>
    </row>
    <row r="45" spans="1:10" ht="15.5" x14ac:dyDescent="0.35">
      <c r="B45" s="56"/>
      <c r="C45" s="58"/>
      <c r="D45" s="11"/>
      <c r="E45" s="11"/>
      <c r="F45" s="11"/>
      <c r="G45" s="11"/>
      <c r="H45" s="11"/>
      <c r="I45" s="11"/>
      <c r="J45" s="11"/>
    </row>
    <row r="46" spans="1:10" ht="15.5" x14ac:dyDescent="0.35">
      <c r="B46" s="51"/>
      <c r="C46" s="54"/>
      <c r="D46" s="11"/>
      <c r="E46" s="11"/>
      <c r="F46" s="11"/>
      <c r="G46" s="11"/>
      <c r="H46" s="11"/>
      <c r="I46" s="11"/>
      <c r="J46" s="11"/>
    </row>
    <row r="47" spans="1:10" ht="15.5" x14ac:dyDescent="0.35">
      <c r="B47" s="46"/>
      <c r="C47" s="55"/>
      <c r="F47" s="11"/>
      <c r="G47" s="11"/>
      <c r="H47" s="11"/>
      <c r="I47" s="11"/>
      <c r="J47" s="11"/>
    </row>
    <row r="48" spans="1:10" ht="15.5" x14ac:dyDescent="0.35">
      <c r="B48" s="46"/>
      <c r="C48" s="47"/>
      <c r="F48" s="11"/>
      <c r="G48" s="11"/>
      <c r="H48" s="11"/>
      <c r="I48" s="11"/>
      <c r="J48" s="11"/>
    </row>
    <row r="49" spans="2:10" ht="15.5" x14ac:dyDescent="0.35">
      <c r="B49" s="46"/>
      <c r="C49" s="47"/>
      <c r="F49" s="11"/>
      <c r="G49" s="11"/>
      <c r="H49" s="11"/>
      <c r="I49" s="11"/>
      <c r="J49" s="11"/>
    </row>
    <row r="50" spans="2:10" ht="15.5" x14ac:dyDescent="0.35">
      <c r="B50" s="46"/>
      <c r="C50" s="47"/>
      <c r="F50" s="11"/>
      <c r="G50" s="11"/>
      <c r="H50" s="11"/>
      <c r="I50" s="11"/>
      <c r="J50" s="11"/>
    </row>
    <row r="51" spans="2:10" ht="15.5" x14ac:dyDescent="0.35">
      <c r="B51" s="46"/>
      <c r="C51" s="47"/>
    </row>
    <row r="52" spans="2:10" ht="15.5" x14ac:dyDescent="0.35">
      <c r="B52" s="46"/>
      <c r="C52" s="47"/>
    </row>
    <row r="53" spans="2:10" ht="15.5" x14ac:dyDescent="0.35">
      <c r="B53" s="46"/>
      <c r="C53" s="47"/>
    </row>
    <row r="54" spans="2:10" ht="15.5" x14ac:dyDescent="0.35">
      <c r="B54" s="46"/>
      <c r="C54" s="47"/>
    </row>
  </sheetData>
  <mergeCells count="3">
    <mergeCell ref="B2:C2"/>
    <mergeCell ref="A8:A29"/>
    <mergeCell ref="A31:A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2T2021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Raquel Riaza</cp:lastModifiedBy>
  <cp:lastPrinted>2021-04-08T15:31:27Z</cp:lastPrinted>
  <dcterms:created xsi:type="dcterms:W3CDTF">2020-04-29T13:06:32Z</dcterms:created>
  <dcterms:modified xsi:type="dcterms:W3CDTF">2023-05-11T13:43:08Z</dcterms:modified>
</cp:coreProperties>
</file>