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https://edfeph-my.sharepoint.com/personal/liisa_halonen_edf-feph_org/Documents/Desktop/Translate to French/"/>
    </mc:Choice>
  </mc:AlternateContent>
  <xr:revisionPtr revIDLastSave="47" documentId="8_{BA55757E-AB68-4DB0-A722-8A2CB7406AF9}" xr6:coauthVersionLast="47" xr6:coauthVersionMax="47" xr10:uidLastSave="{4E47185E-45B2-4FB0-8E7E-A1CEE0BAF65E}"/>
  <bookViews>
    <workbookView xWindow="-108" yWindow="-108" windowWidth="23256" windowHeight="12456" xr2:uid="{8DE8E8FC-3C9A-4BC7-B6D4-DB079B2F1614}"/>
  </bookViews>
  <sheets>
    <sheet name="Budget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" l="1"/>
  <c r="C11" i="3"/>
  <c r="C8" i="3"/>
  <c r="E31" i="3"/>
  <c r="C40" i="3"/>
  <c r="E40" i="3"/>
  <c r="C24" i="3"/>
  <c r="C12" i="3"/>
  <c r="C31" i="3" l="1"/>
  <c r="C22" i="3"/>
  <c r="C14" i="3"/>
  <c r="C10" i="3"/>
  <c r="C30" i="3" l="1"/>
  <c r="E12" i="3" l="1"/>
  <c r="E8" i="3"/>
  <c r="C41" i="3"/>
  <c r="E30" i="3" l="1"/>
  <c r="E41" i="3" s="1"/>
</calcChain>
</file>

<file path=xl/sharedStrings.xml><?xml version="1.0" encoding="utf-8"?>
<sst xmlns="http://schemas.openxmlformats.org/spreadsheetml/2006/main" count="58" uniqueCount="46">
  <si>
    <t>Budget</t>
  </si>
  <si>
    <t>Eligible for EC Grant</t>
  </si>
  <si>
    <t>VDAB</t>
  </si>
  <si>
    <t>Audits</t>
  </si>
  <si>
    <t>TOTAL</t>
  </si>
  <si>
    <t>Non Eligible for EC Grant</t>
  </si>
  <si>
    <t>Wellspring</t>
  </si>
  <si>
    <t>GRAND TOTAL</t>
  </si>
  <si>
    <t>DOC-AGA-24-05-12-H</t>
  </si>
  <si>
    <t>FONCE</t>
  </si>
  <si>
    <t>Corporate Sponsorship</t>
  </si>
  <si>
    <t>Disability Inclusive AI Project (Google.org)</t>
  </si>
  <si>
    <t>BUDGET GLOBAL 2025</t>
  </si>
  <si>
    <t>Dépenses</t>
  </si>
  <si>
    <t>Budget en EUR</t>
  </si>
  <si>
    <t>Revenus</t>
  </si>
  <si>
    <t>Classe 1 - Personnel</t>
  </si>
  <si>
    <t>Classe 2 - Voyages et frais de séjour</t>
  </si>
  <si>
    <t>Voyages</t>
  </si>
  <si>
    <t>Frais de séjour</t>
  </si>
  <si>
    <t>Classe 3 - Services</t>
  </si>
  <si>
    <t>Information dissémination</t>
  </si>
  <si>
    <t>Traductions</t>
  </si>
  <si>
    <t>Reproductions et publications</t>
  </si>
  <si>
    <t>Interprétations</t>
  </si>
  <si>
    <t>Expertise externe</t>
  </si>
  <si>
    <t>Autres services</t>
  </si>
  <si>
    <t>Amortissements d'équipement</t>
  </si>
  <si>
    <t>Location de salles de réunion</t>
  </si>
  <si>
    <t>Location de cabines d'interprétation</t>
  </si>
  <si>
    <t>Services de comptabilité</t>
  </si>
  <si>
    <t>Autres frais administratifs (location de bureaux, administration de bureaux, support technique, assurances, fournitures de bureau, etc.)</t>
  </si>
  <si>
    <t>Classe 4 - Frais d'administration</t>
  </si>
  <si>
    <t>CE non éligible COÛTS</t>
  </si>
  <si>
    <t>Athena UE Project</t>
  </si>
  <si>
    <t>DREE PE Project</t>
  </si>
  <si>
    <t>Google (Recherche sur l'emploi)</t>
  </si>
  <si>
    <t>"Accessible places for All" UE Project</t>
  </si>
  <si>
    <t>Ukraine Project CBM et Gouvernement de l'Allemagne</t>
  </si>
  <si>
    <t>Autres dépenses hor financement CE</t>
  </si>
  <si>
    <t>Subsides demandés à la CE</t>
  </si>
  <si>
    <t>Taux de financement  90%</t>
  </si>
  <si>
    <t>Co-financement</t>
  </si>
  <si>
    <t>Contribution Organes de gouvernance</t>
  </si>
  <si>
    <t>Autres Revenus</t>
  </si>
  <si>
    <t>Cotisations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</si>
</sst>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.00\ ;\-#,##0.00"/>
    <numFmt numFmtId="169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75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2" fillId="2" borderId="9" xfId="0" applyNumberFormat="1" applyFont="1" applyFill="1" applyBorder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/>
    <xf numFmtId="0" fontId="4" fillId="2" borderId="8" xfId="0" applyFont="1" applyFill="1" applyBorder="1"/>
    <xf numFmtId="4" fontId="4" fillId="2" borderId="11" xfId="0" applyNumberFormat="1" applyFont="1" applyFill="1" applyBorder="1"/>
    <xf numFmtId="9" fontId="0" fillId="0" borderId="8" xfId="1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0" fontId="6" fillId="0" borderId="0" xfId="0" applyFont="1"/>
    <xf numFmtId="4" fontId="2" fillId="2" borderId="11" xfId="0" applyNumberFormat="1" applyFont="1" applyFill="1" applyBorder="1"/>
    <xf numFmtId="0" fontId="0" fillId="0" borderId="12" xfId="0" applyBorder="1"/>
    <xf numFmtId="4" fontId="0" fillId="0" borderId="12" xfId="0" applyNumberFormat="1" applyBorder="1"/>
    <xf numFmtId="4" fontId="0" fillId="3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0" fontId="7" fillId="0" borderId="0" xfId="0" applyFont="1"/>
    <xf numFmtId="4" fontId="0" fillId="0" borderId="13" xfId="0" applyNumberFormat="1" applyBorder="1"/>
    <xf numFmtId="4" fontId="4" fillId="4" borderId="13" xfId="0" applyNumberFormat="1" applyFont="1" applyFill="1" applyBorder="1"/>
    <xf numFmtId="0" fontId="2" fillId="0" borderId="1" xfId="0" applyFont="1" applyBorder="1" applyAlignment="1">
      <alignment horizontal="center" vertical="center"/>
    </xf>
    <xf numFmtId="4" fontId="2" fillId="4" borderId="2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0" fillId="0" borderId="7" xfId="0" applyNumberFormat="1" applyBorder="1"/>
    <xf numFmtId="0" fontId="2" fillId="0" borderId="16" xfId="0" applyFont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0" fontId="8" fillId="0" borderId="14" xfId="0" applyFont="1" applyBorder="1" applyAlignment="1">
      <alignment horizontal="right" vertical="center"/>
    </xf>
    <xf numFmtId="4" fontId="6" fillId="6" borderId="17" xfId="0" applyNumberFormat="1" applyFont="1" applyFill="1" applyBorder="1" applyAlignment="1">
      <alignment vertical="center"/>
    </xf>
    <xf numFmtId="0" fontId="10" fillId="0" borderId="0" xfId="2" applyFont="1" applyAlignment="1">
      <alignment horizontal="right"/>
    </xf>
    <xf numFmtId="165" fontId="10" fillId="0" borderId="0" xfId="3" applyNumberFormat="1" applyFont="1"/>
    <xf numFmtId="4" fontId="2" fillId="2" borderId="18" xfId="0" applyNumberFormat="1" applyFont="1" applyFill="1" applyBorder="1" applyAlignment="1">
      <alignment vertical="center"/>
    </xf>
    <xf numFmtId="4" fontId="2" fillId="5" borderId="18" xfId="0" applyNumberFormat="1" applyFont="1" applyFill="1" applyBorder="1" applyAlignment="1">
      <alignment vertical="center"/>
    </xf>
    <xf numFmtId="49" fontId="11" fillId="0" borderId="0" xfId="0" applyNumberFormat="1" applyFont="1"/>
    <xf numFmtId="0" fontId="9" fillId="0" borderId="0" xfId="4"/>
    <xf numFmtId="164" fontId="2" fillId="0" borderId="16" xfId="0" applyNumberFormat="1" applyFont="1" applyBorder="1" applyAlignment="1">
      <alignment horizontal="right" vertical="center"/>
    </xf>
    <xf numFmtId="4" fontId="9" fillId="0" borderId="0" xfId="4" applyNumberFormat="1"/>
    <xf numFmtId="4" fontId="10" fillId="0" borderId="0" xfId="3" applyNumberFormat="1" applyFont="1"/>
    <xf numFmtId="0" fontId="1" fillId="0" borderId="0" xfId="0" applyFont="1"/>
    <xf numFmtId="0" fontId="12" fillId="0" borderId="0" xfId="4" applyFont="1"/>
    <xf numFmtId="4" fontId="12" fillId="0" borderId="0" xfId="4" applyNumberFormat="1" applyFont="1"/>
    <xf numFmtId="0" fontId="0" fillId="0" borderId="12" xfId="0" applyBorder="1" applyAlignment="1">
      <alignment wrapText="1"/>
    </xf>
    <xf numFmtId="4" fontId="0" fillId="0" borderId="19" xfId="0" applyNumberFormat="1" applyBorder="1"/>
    <xf numFmtId="164" fontId="8" fillId="0" borderId="1" xfId="0" applyNumberFormat="1" applyFont="1" applyBorder="1" applyAlignment="1">
      <alignment horizontal="right" vertical="center"/>
    </xf>
    <xf numFmtId="0" fontId="14" fillId="0" borderId="0" xfId="0" applyFont="1"/>
    <xf numFmtId="49" fontId="13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8" xfId="0" applyBorder="1"/>
    <xf numFmtId="0" fontId="0" fillId="0" borderId="12" xfId="0" applyBorder="1"/>
    <xf numFmtId="0" fontId="2" fillId="0" borderId="1" xfId="0" applyFont="1" applyBorder="1" applyAlignment="1">
      <alignment horizontal="left" vertical="center"/>
    </xf>
    <xf numFmtId="0" fontId="2" fillId="2" borderId="8" xfId="0" applyFont="1" applyFill="1" applyBorder="1"/>
    <xf numFmtId="0" fontId="4" fillId="4" borderId="12" xfId="0" applyFont="1" applyFill="1" applyBorder="1"/>
    <xf numFmtId="0" fontId="3" fillId="0" borderId="8" xfId="0" applyFont="1" applyBorder="1" applyAlignment="1">
      <alignment horizontal="center" wrapText="1"/>
    </xf>
    <xf numFmtId="0" fontId="4" fillId="2" borderId="7" xfId="0" applyFont="1" applyFill="1" applyBorder="1"/>
    <xf numFmtId="0" fontId="0" fillId="0" borderId="8" xfId="0" applyBorder="1"/>
    <xf numFmtId="0" fontId="0" fillId="0" borderId="7" xfId="0" applyBorder="1"/>
    <xf numFmtId="0" fontId="0" fillId="0" borderId="8" xfId="0" applyBorder="1"/>
  </cellXfs>
  <cellStyles count="7">
    <cellStyle name="Comma 2" xfId="6" xr:uid="{5AEB6F0D-D00E-4A08-A069-A2E4879CFE11}"/>
    <cellStyle name="Comma 3" xfId="5" xr:uid="{B342BCB9-D67D-41FF-8917-4994FF1AA744}"/>
    <cellStyle name="Milliers_01-12 2019" xfId="3" xr:uid="{CDA90BA8-00DD-4F54-B05E-499F66134D08}"/>
    <cellStyle name="Normal" xfId="0" builtinId="0"/>
    <cellStyle name="Normal_01-12 2019" xfId="2" xr:uid="{E07340A2-4A96-4719-B6D6-346D6CBDFCB9}"/>
    <cellStyle name="Normal_30 09 2020" xfId="4" xr:uid="{0435C073-C8DB-4948-95C7-030A82652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1160217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B52C366-3A7B-4B11-B797-82A91EBA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B37C-9C71-4B15-AE1C-55A2BDBBDCB7}">
  <dimension ref="A2:J54"/>
  <sheetViews>
    <sheetView tabSelected="1" workbookViewId="0">
      <selection activeCell="D41" sqref="D41"/>
    </sheetView>
  </sheetViews>
  <sheetFormatPr defaultColWidth="12.5546875" defaultRowHeight="14.4" x14ac:dyDescent="0.3"/>
  <cols>
    <col min="1" max="1" width="6.21875" customWidth="1"/>
    <col min="2" max="2" width="48.5546875" customWidth="1"/>
    <col min="3" max="3" width="19.5546875" style="1" customWidth="1"/>
    <col min="4" max="4" width="41.44140625" customWidth="1"/>
    <col min="5" max="5" width="15" bestFit="1" customWidth="1"/>
    <col min="8" max="8" width="4.77734375" customWidth="1"/>
    <col min="9" max="9" width="15" bestFit="1" customWidth="1"/>
  </cols>
  <sheetData>
    <row r="2" spans="1:10" ht="18" x14ac:dyDescent="0.35">
      <c r="B2" s="59" t="s">
        <v>12</v>
      </c>
      <c r="C2" s="59"/>
      <c r="E2" s="58" t="s">
        <v>8</v>
      </c>
    </row>
    <row r="6" spans="1:10" ht="7.5" customHeight="1" thickBot="1" x14ac:dyDescent="0.35"/>
    <row r="7" spans="1:10" s="2" customFormat="1" ht="21" customHeight="1" thickBot="1" x14ac:dyDescent="0.35">
      <c r="B7" s="67" t="s">
        <v>13</v>
      </c>
      <c r="C7" s="4" t="s">
        <v>14</v>
      </c>
      <c r="D7" s="3" t="s">
        <v>15</v>
      </c>
      <c r="E7" s="6" t="s">
        <v>0</v>
      </c>
    </row>
    <row r="8" spans="1:10" ht="15.6" x14ac:dyDescent="0.3">
      <c r="A8" s="60" t="s">
        <v>1</v>
      </c>
      <c r="B8" s="7" t="s">
        <v>16</v>
      </c>
      <c r="C8" s="8">
        <f>871449.6*1.125</f>
        <v>980380.79999999993</v>
      </c>
      <c r="D8" s="68" t="s">
        <v>40</v>
      </c>
      <c r="E8" s="9">
        <f>C30*0.9</f>
        <v>1644175.6199999999</v>
      </c>
      <c r="F8" s="10"/>
      <c r="G8" s="10"/>
      <c r="H8" s="10"/>
      <c r="I8" s="10"/>
    </row>
    <row r="9" spans="1:10" ht="15.6" x14ac:dyDescent="0.3">
      <c r="A9" s="61"/>
      <c r="B9" s="11"/>
      <c r="C9" s="12"/>
      <c r="D9" s="70" t="s">
        <v>41</v>
      </c>
      <c r="E9" s="13"/>
      <c r="F9" s="10"/>
      <c r="G9" s="10"/>
      <c r="H9" s="10"/>
      <c r="I9" s="10"/>
      <c r="J9" s="10"/>
    </row>
    <row r="10" spans="1:10" ht="15.6" x14ac:dyDescent="0.3">
      <c r="A10" s="61"/>
      <c r="B10" s="14" t="s">
        <v>17</v>
      </c>
      <c r="C10" s="15">
        <f>SUM(C11:C12)</f>
        <v>352681</v>
      </c>
      <c r="D10" s="16"/>
      <c r="E10" s="13"/>
      <c r="F10" s="10"/>
      <c r="G10" s="10"/>
      <c r="H10" s="10"/>
      <c r="I10" s="10"/>
      <c r="J10" s="10"/>
    </row>
    <row r="11" spans="1:10" ht="15.6" x14ac:dyDescent="0.3">
      <c r="A11" s="61"/>
      <c r="B11" s="11" t="s">
        <v>18</v>
      </c>
      <c r="C11" s="12">
        <f>134000*1.05</f>
        <v>140700</v>
      </c>
      <c r="D11" s="18"/>
      <c r="E11" s="17"/>
      <c r="F11" s="10"/>
      <c r="G11" s="10"/>
      <c r="H11" s="10"/>
      <c r="I11" s="10"/>
      <c r="J11" s="10"/>
    </row>
    <row r="12" spans="1:10" ht="15.6" x14ac:dyDescent="0.3">
      <c r="A12" s="61"/>
      <c r="B12" s="11" t="s">
        <v>19</v>
      </c>
      <c r="C12" s="12">
        <f>192710*1.1</f>
        <v>211981.00000000003</v>
      </c>
      <c r="D12" s="71" t="s">
        <v>42</v>
      </c>
      <c r="E12" s="19">
        <f>C30*0.1</f>
        <v>182686.18</v>
      </c>
      <c r="F12" s="20"/>
      <c r="G12" s="10"/>
      <c r="H12" s="10"/>
      <c r="I12" s="10"/>
      <c r="J12" s="10"/>
    </row>
    <row r="13" spans="1:10" ht="15.6" x14ac:dyDescent="0.3">
      <c r="A13" s="61"/>
      <c r="B13" s="11"/>
      <c r="C13" s="12"/>
      <c r="D13" s="11" t="s">
        <v>9</v>
      </c>
      <c r="E13" s="13">
        <v>49000</v>
      </c>
      <c r="F13" s="10"/>
      <c r="G13" s="10"/>
      <c r="H13" s="10"/>
      <c r="I13" s="10"/>
      <c r="J13" s="10"/>
    </row>
    <row r="14" spans="1:10" ht="15.6" x14ac:dyDescent="0.3">
      <c r="A14" s="61"/>
      <c r="B14" s="14" t="s">
        <v>20</v>
      </c>
      <c r="C14" s="21">
        <f>SUM(C15:C21)</f>
        <v>183000</v>
      </c>
      <c r="D14" s="25" t="s">
        <v>10</v>
      </c>
      <c r="E14" s="23">
        <v>40000</v>
      </c>
      <c r="F14" s="10"/>
      <c r="G14" s="10"/>
      <c r="H14" s="10"/>
      <c r="I14" s="10"/>
      <c r="J14" s="10"/>
    </row>
    <row r="15" spans="1:10" ht="15.6" x14ac:dyDescent="0.3">
      <c r="A15" s="61"/>
      <c r="B15" s="64" t="s">
        <v>21</v>
      </c>
      <c r="C15" s="12">
        <v>5000</v>
      </c>
      <c r="D15" s="11" t="s">
        <v>2</v>
      </c>
      <c r="E15" s="13">
        <v>12000</v>
      </c>
      <c r="F15" s="10"/>
      <c r="G15" s="10"/>
      <c r="H15" s="10"/>
      <c r="I15" s="10"/>
      <c r="J15" s="10"/>
    </row>
    <row r="16" spans="1:10" ht="15.6" x14ac:dyDescent="0.3">
      <c r="A16" s="61"/>
      <c r="B16" s="63" t="s">
        <v>22</v>
      </c>
      <c r="C16" s="24">
        <v>10000</v>
      </c>
      <c r="D16" s="73" t="s">
        <v>43</v>
      </c>
      <c r="E16" s="26">
        <v>60000</v>
      </c>
      <c r="F16" s="10"/>
      <c r="G16" s="10"/>
      <c r="H16" s="10"/>
      <c r="I16" s="10"/>
      <c r="J16" s="10"/>
    </row>
    <row r="17" spans="1:10" ht="15.6" x14ac:dyDescent="0.3">
      <c r="A17" s="61"/>
      <c r="B17" s="63" t="s">
        <v>23</v>
      </c>
      <c r="C17" s="12">
        <v>28000</v>
      </c>
      <c r="D17" s="11" t="s">
        <v>6</v>
      </c>
      <c r="E17" s="13">
        <v>21686.18</v>
      </c>
      <c r="F17" s="10"/>
      <c r="G17" s="10"/>
      <c r="H17" s="10"/>
      <c r="I17" s="10"/>
      <c r="J17" s="10"/>
    </row>
    <row r="18" spans="1:10" ht="15.6" x14ac:dyDescent="0.3">
      <c r="A18" s="61"/>
      <c r="B18" s="65" t="s">
        <v>24</v>
      </c>
      <c r="C18" s="12">
        <v>85000</v>
      </c>
      <c r="D18" s="11"/>
      <c r="E18" s="13"/>
      <c r="F18" s="27"/>
      <c r="G18" s="27"/>
      <c r="H18" s="27"/>
      <c r="I18" s="27"/>
      <c r="J18" s="10"/>
    </row>
    <row r="19" spans="1:10" ht="15.6" x14ac:dyDescent="0.3">
      <c r="A19" s="61"/>
      <c r="B19" s="65" t="s">
        <v>25</v>
      </c>
      <c r="C19" s="12">
        <v>25000</v>
      </c>
      <c r="D19" s="11"/>
      <c r="E19" s="13"/>
      <c r="F19" s="27"/>
      <c r="G19" s="27"/>
      <c r="H19" s="27"/>
      <c r="I19" s="27"/>
      <c r="J19" s="10"/>
    </row>
    <row r="20" spans="1:10" ht="15.6" x14ac:dyDescent="0.3">
      <c r="A20" s="61"/>
      <c r="B20" s="65" t="s">
        <v>26</v>
      </c>
      <c r="C20" s="12">
        <v>30000</v>
      </c>
      <c r="D20" s="11"/>
      <c r="E20" s="13"/>
      <c r="F20" s="27"/>
      <c r="G20" s="27"/>
      <c r="H20" s="27"/>
      <c r="I20" s="27"/>
      <c r="J20" s="10"/>
    </row>
    <row r="21" spans="1:10" ht="15.6" x14ac:dyDescent="0.3">
      <c r="A21" s="61"/>
      <c r="B21" s="22"/>
      <c r="C21" s="28"/>
      <c r="D21" s="11"/>
      <c r="E21" s="13"/>
      <c r="F21" s="27"/>
      <c r="G21" s="27"/>
      <c r="H21" s="27"/>
      <c r="I21" s="27"/>
      <c r="J21" s="10"/>
    </row>
    <row r="22" spans="1:10" ht="15.6" x14ac:dyDescent="0.3">
      <c r="A22" s="61"/>
      <c r="B22" s="69" t="s">
        <v>32</v>
      </c>
      <c r="C22" s="29">
        <f>SUM(C23:C28)</f>
        <v>310800</v>
      </c>
      <c r="D22" s="23"/>
      <c r="E22" s="23"/>
      <c r="F22" s="27"/>
      <c r="G22" s="27"/>
      <c r="H22" s="27"/>
      <c r="I22" s="27"/>
      <c r="J22" s="10"/>
    </row>
    <row r="23" spans="1:10" ht="15.6" x14ac:dyDescent="0.3">
      <c r="A23" s="61"/>
      <c r="B23" s="66" t="s">
        <v>27</v>
      </c>
      <c r="C23" s="28">
        <v>23000</v>
      </c>
      <c r="D23" s="23"/>
      <c r="E23" s="23"/>
      <c r="F23" s="27"/>
      <c r="G23" s="27"/>
      <c r="H23" s="27"/>
      <c r="I23" s="27"/>
      <c r="J23" s="10"/>
    </row>
    <row r="24" spans="1:10" ht="15.6" x14ac:dyDescent="0.3">
      <c r="A24" s="61"/>
      <c r="B24" s="66" t="s">
        <v>28</v>
      </c>
      <c r="C24" s="28">
        <f>23000*1.1</f>
        <v>25300.000000000004</v>
      </c>
      <c r="D24" s="23"/>
      <c r="E24" s="23"/>
      <c r="F24" s="27"/>
      <c r="G24" s="27"/>
      <c r="H24" s="27"/>
      <c r="I24" s="27"/>
      <c r="J24" s="10"/>
    </row>
    <row r="25" spans="1:10" ht="15.6" x14ac:dyDescent="0.3">
      <c r="A25" s="61"/>
      <c r="B25" s="66" t="s">
        <v>29</v>
      </c>
      <c r="C25" s="28">
        <v>33000</v>
      </c>
      <c r="D25" s="22"/>
      <c r="E25" s="23"/>
      <c r="F25" s="27"/>
      <c r="G25" s="27"/>
      <c r="H25" s="27"/>
      <c r="I25" s="27"/>
      <c r="J25" s="10"/>
    </row>
    <row r="26" spans="1:10" ht="15.6" x14ac:dyDescent="0.3">
      <c r="A26" s="61"/>
      <c r="B26" s="66" t="s">
        <v>3</v>
      </c>
      <c r="C26" s="28">
        <v>7500</v>
      </c>
      <c r="D26" s="23"/>
      <c r="E26" s="23"/>
      <c r="F26" s="27"/>
      <c r="G26" s="27"/>
      <c r="H26" s="27"/>
      <c r="I26" s="27"/>
      <c r="J26" s="10"/>
    </row>
    <row r="27" spans="1:10" ht="15.6" x14ac:dyDescent="0.3">
      <c r="A27" s="61"/>
      <c r="B27" s="66" t="s">
        <v>30</v>
      </c>
      <c r="C27" s="28">
        <v>30000</v>
      </c>
      <c r="D27" s="22"/>
      <c r="E27" s="23"/>
      <c r="F27" s="27"/>
      <c r="G27" s="27"/>
      <c r="H27" s="27"/>
      <c r="I27" s="27"/>
      <c r="J27" s="10"/>
    </row>
    <row r="28" spans="1:10" ht="43.2" x14ac:dyDescent="0.3">
      <c r="A28" s="61"/>
      <c r="B28" s="55" t="s">
        <v>31</v>
      </c>
      <c r="C28" s="28">
        <f>114000+78000</f>
        <v>192000</v>
      </c>
      <c r="D28" s="22"/>
      <c r="E28" s="23"/>
      <c r="F28" s="27"/>
      <c r="G28" s="27"/>
      <c r="H28" s="27"/>
      <c r="I28" s="27"/>
      <c r="J28" s="10"/>
    </row>
    <row r="29" spans="1:10" ht="16.2" thickBot="1" x14ac:dyDescent="0.35">
      <c r="A29" s="61"/>
      <c r="B29" s="22"/>
      <c r="C29" s="28"/>
      <c r="D29" s="22"/>
      <c r="E29" s="23"/>
      <c r="F29" s="27"/>
      <c r="G29" s="27"/>
      <c r="H29" s="27"/>
      <c r="I29" s="27"/>
      <c r="J29" s="10"/>
    </row>
    <row r="30" spans="1:10" s="2" customFormat="1" ht="20.25" customHeight="1" thickBot="1" x14ac:dyDescent="0.35">
      <c r="A30" s="5"/>
      <c r="B30" s="30" t="s">
        <v>4</v>
      </c>
      <c r="C30" s="31">
        <f>C22+C14+C10+C8</f>
        <v>1826861.7999999998</v>
      </c>
      <c r="D30" s="30" t="s">
        <v>4</v>
      </c>
      <c r="E30" s="32">
        <f>E12+E8</f>
        <v>1826861.7999999998</v>
      </c>
      <c r="F30" s="33"/>
      <c r="G30" s="33"/>
      <c r="H30" s="33"/>
      <c r="I30" s="33"/>
      <c r="J30" s="34"/>
    </row>
    <row r="31" spans="1:10" s="2" customFormat="1" ht="20.25" customHeight="1" thickBot="1" x14ac:dyDescent="0.35">
      <c r="A31" s="60" t="s">
        <v>5</v>
      </c>
      <c r="B31" s="35" t="s">
        <v>33</v>
      </c>
      <c r="C31" s="45">
        <f>SUM(C32:C39)</f>
        <v>2626000</v>
      </c>
      <c r="D31" s="36" t="s">
        <v>44</v>
      </c>
      <c r="E31" s="37">
        <f>SUM(E32:E39)</f>
        <v>2626000</v>
      </c>
      <c r="F31" s="33"/>
      <c r="G31" s="33"/>
      <c r="H31" s="33"/>
      <c r="I31" s="33"/>
      <c r="J31" s="34"/>
    </row>
    <row r="32" spans="1:10" ht="15.6" x14ac:dyDescent="0.3">
      <c r="A32" s="61"/>
      <c r="B32" s="11" t="s">
        <v>35</v>
      </c>
      <c r="C32" s="13">
        <v>60000</v>
      </c>
      <c r="D32" s="11" t="s">
        <v>35</v>
      </c>
      <c r="E32" s="13">
        <v>60000</v>
      </c>
      <c r="F32" s="27"/>
      <c r="G32" s="27"/>
      <c r="H32" s="27"/>
      <c r="I32" s="27"/>
      <c r="J32" s="10"/>
    </row>
    <row r="33" spans="1:10" ht="15.6" x14ac:dyDescent="0.3">
      <c r="A33" s="61"/>
      <c r="B33" s="11" t="s">
        <v>34</v>
      </c>
      <c r="C33" s="13">
        <v>80000</v>
      </c>
      <c r="D33" s="11" t="s">
        <v>34</v>
      </c>
      <c r="E33" s="13">
        <v>80000</v>
      </c>
      <c r="F33" s="27"/>
      <c r="G33" s="27"/>
      <c r="H33" s="27"/>
      <c r="I33" s="27"/>
      <c r="J33" s="10"/>
    </row>
    <row r="34" spans="1:10" ht="15.6" x14ac:dyDescent="0.3">
      <c r="A34" s="61"/>
      <c r="B34" s="11" t="s">
        <v>36</v>
      </c>
      <c r="C34" s="13">
        <v>290000</v>
      </c>
      <c r="D34" s="72" t="s">
        <v>36</v>
      </c>
      <c r="E34" s="13">
        <v>290000</v>
      </c>
      <c r="F34" s="27"/>
      <c r="G34" s="27"/>
      <c r="H34" s="27"/>
      <c r="I34" s="27"/>
      <c r="J34" s="10"/>
    </row>
    <row r="35" spans="1:10" ht="15.6" x14ac:dyDescent="0.3">
      <c r="A35" s="61"/>
      <c r="B35" s="11" t="s">
        <v>37</v>
      </c>
      <c r="C35" s="13">
        <v>70000</v>
      </c>
      <c r="D35" s="72" t="s">
        <v>37</v>
      </c>
      <c r="E35" s="13">
        <v>70000</v>
      </c>
      <c r="F35" s="27"/>
      <c r="G35" s="27"/>
      <c r="H35" s="27"/>
      <c r="I35" s="27"/>
      <c r="J35" s="10"/>
    </row>
    <row r="36" spans="1:10" ht="15.6" x14ac:dyDescent="0.3">
      <c r="A36" s="61"/>
      <c r="B36" s="11" t="s">
        <v>11</v>
      </c>
      <c r="C36" s="13">
        <v>85000</v>
      </c>
      <c r="D36" s="11" t="s">
        <v>11</v>
      </c>
      <c r="E36" s="13">
        <v>85000</v>
      </c>
      <c r="F36" s="27"/>
      <c r="G36" s="27"/>
      <c r="H36" s="27"/>
      <c r="I36" s="27"/>
      <c r="J36" s="10"/>
    </row>
    <row r="37" spans="1:10" ht="15.6" x14ac:dyDescent="0.3">
      <c r="A37" s="61"/>
      <c r="B37" s="11" t="s">
        <v>38</v>
      </c>
      <c r="C37" s="13">
        <v>1671000</v>
      </c>
      <c r="D37" s="72" t="s">
        <v>38</v>
      </c>
      <c r="E37" s="13">
        <v>1671000</v>
      </c>
      <c r="F37" s="27"/>
      <c r="G37" s="27"/>
      <c r="H37" s="27"/>
      <c r="I37" s="27"/>
      <c r="J37" s="10"/>
    </row>
    <row r="38" spans="1:10" ht="15.6" x14ac:dyDescent="0.3">
      <c r="A38" s="61"/>
      <c r="B38" s="11" t="s">
        <v>6</v>
      </c>
      <c r="C38" s="13">
        <v>200000</v>
      </c>
      <c r="D38" s="11" t="s">
        <v>6</v>
      </c>
      <c r="E38" s="13">
        <v>200000</v>
      </c>
      <c r="F38" s="27"/>
      <c r="G38" s="27"/>
      <c r="H38" s="27"/>
      <c r="I38" s="27"/>
      <c r="J38" s="10"/>
    </row>
    <row r="39" spans="1:10" ht="16.2" thickBot="1" x14ac:dyDescent="0.35">
      <c r="A39" s="61"/>
      <c r="B39" s="11" t="s">
        <v>39</v>
      </c>
      <c r="C39" s="56">
        <v>170000</v>
      </c>
      <c r="D39" s="74" t="s">
        <v>45</v>
      </c>
      <c r="E39" s="38">
        <v>170000</v>
      </c>
      <c r="F39" s="27"/>
      <c r="G39" s="27"/>
      <c r="H39" s="27"/>
      <c r="I39" s="27"/>
      <c r="J39" s="10"/>
    </row>
    <row r="40" spans="1:10" ht="24" customHeight="1" thickBot="1" x14ac:dyDescent="0.35">
      <c r="A40" s="62"/>
      <c r="B40" s="39" t="s">
        <v>4</v>
      </c>
      <c r="C40" s="46">
        <f>SUM(C32:C39)</f>
        <v>2626000</v>
      </c>
      <c r="D40" s="49" t="s">
        <v>4</v>
      </c>
      <c r="E40" s="40">
        <f>SUM(E32:E39)</f>
        <v>2626000</v>
      </c>
      <c r="F40" s="27"/>
      <c r="G40" s="27"/>
      <c r="H40" s="27"/>
      <c r="I40" s="27"/>
      <c r="J40" s="10"/>
    </row>
    <row r="41" spans="1:10" ht="24" customHeight="1" thickBot="1" x14ac:dyDescent="0.35">
      <c r="B41" s="41" t="s">
        <v>7</v>
      </c>
      <c r="C41" s="42">
        <f>C40+C30</f>
        <v>4452861.8</v>
      </c>
      <c r="D41" s="57" t="s">
        <v>7</v>
      </c>
      <c r="E41" s="42">
        <f>E30+E40</f>
        <v>4452861.8</v>
      </c>
      <c r="F41" s="27"/>
      <c r="G41" s="27"/>
      <c r="H41" s="27"/>
      <c r="I41" s="27"/>
      <c r="J41" s="10"/>
    </row>
    <row r="42" spans="1:10" ht="15.6" x14ac:dyDescent="0.3">
      <c r="D42" s="10"/>
      <c r="E42" s="10"/>
      <c r="F42" s="27"/>
      <c r="G42" s="27"/>
      <c r="H42" s="27"/>
      <c r="I42" s="27"/>
      <c r="J42" s="10"/>
    </row>
    <row r="43" spans="1:10" ht="15.6" x14ac:dyDescent="0.3">
      <c r="A43" s="47"/>
      <c r="B43" s="53"/>
      <c r="C43" s="54"/>
      <c r="D43" s="10"/>
      <c r="E43" s="10"/>
      <c r="F43" s="27"/>
      <c r="G43" s="27"/>
      <c r="H43" s="27"/>
      <c r="I43" s="27"/>
      <c r="J43" s="10"/>
    </row>
    <row r="44" spans="1:10" ht="15.6" x14ac:dyDescent="0.3">
      <c r="B44" s="53"/>
      <c r="C44" s="54"/>
      <c r="D44" s="10"/>
      <c r="E44" s="10"/>
      <c r="F44" s="10"/>
      <c r="G44" s="10"/>
      <c r="H44" s="10"/>
      <c r="I44" s="10"/>
      <c r="J44" s="10"/>
    </row>
    <row r="45" spans="1:10" ht="15.6" x14ac:dyDescent="0.3">
      <c r="B45" s="52"/>
      <c r="C45" s="54"/>
      <c r="D45" s="10"/>
      <c r="E45" s="10"/>
      <c r="F45" s="10"/>
      <c r="G45" s="10"/>
      <c r="H45" s="10"/>
      <c r="I45" s="10"/>
      <c r="J45" s="10"/>
    </row>
    <row r="46" spans="1:10" ht="15.6" x14ac:dyDescent="0.3">
      <c r="B46" s="48"/>
      <c r="C46" s="50"/>
      <c r="D46" s="10"/>
      <c r="E46" s="10"/>
      <c r="F46" s="10"/>
      <c r="G46" s="10"/>
      <c r="H46" s="10"/>
      <c r="I46" s="10"/>
      <c r="J46" s="10"/>
    </row>
    <row r="47" spans="1:10" ht="15.6" x14ac:dyDescent="0.3">
      <c r="B47" s="43"/>
      <c r="C47" s="51"/>
      <c r="F47" s="10"/>
      <c r="G47" s="10"/>
      <c r="H47" s="10"/>
      <c r="I47" s="10"/>
      <c r="J47" s="10"/>
    </row>
    <row r="48" spans="1:10" ht="15.6" x14ac:dyDescent="0.3">
      <c r="B48" s="43"/>
      <c r="C48" s="44"/>
      <c r="F48" s="10"/>
      <c r="G48" s="10"/>
      <c r="H48" s="10"/>
      <c r="I48" s="10"/>
      <c r="J48" s="10"/>
    </row>
    <row r="49" spans="2:10" ht="15.6" x14ac:dyDescent="0.3">
      <c r="B49" s="43"/>
      <c r="C49" s="44"/>
      <c r="F49" s="10"/>
      <c r="G49" s="10"/>
      <c r="H49" s="10"/>
      <c r="I49" s="10"/>
      <c r="J49" s="10"/>
    </row>
    <row r="50" spans="2:10" ht="15.6" x14ac:dyDescent="0.3">
      <c r="B50" s="43"/>
      <c r="C50" s="44"/>
      <c r="F50" s="10"/>
      <c r="G50" s="10"/>
      <c r="H50" s="10"/>
      <c r="I50" s="10"/>
      <c r="J50" s="10"/>
    </row>
    <row r="51" spans="2:10" ht="15.6" x14ac:dyDescent="0.3">
      <c r="B51" s="43"/>
      <c r="C51" s="44"/>
    </row>
    <row r="52" spans="2:10" ht="15.6" x14ac:dyDescent="0.3">
      <c r="B52" s="43"/>
      <c r="C52" s="44"/>
    </row>
    <row r="53" spans="2:10" ht="15.6" x14ac:dyDescent="0.3">
      <c r="B53" s="43"/>
      <c r="C53" s="44"/>
    </row>
    <row r="54" spans="2:10" ht="15.6" x14ac:dyDescent="0.3">
      <c r="B54" s="43"/>
      <c r="C54" s="44"/>
    </row>
  </sheetData>
  <mergeCells count="3">
    <mergeCell ref="B2:C2"/>
    <mergeCell ref="A8:A29"/>
    <mergeCell ref="A31:A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Liisa Halonen</cp:lastModifiedBy>
  <cp:lastPrinted>2021-04-08T15:31:27Z</cp:lastPrinted>
  <dcterms:created xsi:type="dcterms:W3CDTF">2020-04-29T13:06:32Z</dcterms:created>
  <dcterms:modified xsi:type="dcterms:W3CDTF">2024-05-08T15:32:00Z</dcterms:modified>
</cp:coreProperties>
</file>