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feph.sharepoint.com/sites/General/Internal/01. Finances (new folder)/08. Accounting/1. 2025 accounts reports/July accounts/"/>
    </mc:Choice>
  </mc:AlternateContent>
  <xr:revisionPtr revIDLastSave="0" documentId="8_{25BF134D-7104-421E-B395-98ABD39CEFD1}" xr6:coauthVersionLast="47" xr6:coauthVersionMax="47" xr10:uidLastSave="{00000000-0000-0000-0000-000000000000}"/>
  <bookViews>
    <workbookView xWindow="-110" yWindow="-110" windowWidth="19420" windowHeight="10300" activeTab="2" xr2:uid="{9E0AF48D-6B91-4493-93F0-F23AED7D63C3}"/>
  </bookViews>
  <sheets>
    <sheet name="31 03 2025" sheetId="4" r:id="rId1"/>
    <sheet name="18 06 2025" sheetId="5" r:id="rId2"/>
    <sheet name="30 06 202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27" i="6"/>
  <c r="G29" i="6"/>
  <c r="G25" i="6"/>
  <c r="G36" i="6"/>
  <c r="G24" i="6"/>
  <c r="F23" i="6"/>
  <c r="G23" i="6" s="1"/>
  <c r="G22" i="6"/>
  <c r="G21" i="6"/>
  <c r="G20" i="6"/>
  <c r="F19" i="6"/>
  <c r="G19" i="6" s="1"/>
  <c r="F18" i="6"/>
  <c r="E18" i="6"/>
  <c r="G17" i="6"/>
  <c r="F17" i="6"/>
  <c r="G16" i="6"/>
  <c r="G12" i="6"/>
  <c r="G11" i="6"/>
  <c r="G14" i="6" s="1"/>
  <c r="G29" i="4"/>
  <c r="G35" i="5"/>
  <c r="G20" i="5"/>
  <c r="F23" i="5"/>
  <c r="F17" i="5"/>
  <c r="G12" i="5"/>
  <c r="G18" i="6" l="1"/>
  <c r="G24" i="5"/>
  <c r="G23" i="5"/>
  <c r="G22" i="5"/>
  <c r="G21" i="5"/>
  <c r="F19" i="5"/>
  <c r="G19" i="5" s="1"/>
  <c r="F18" i="5"/>
  <c r="E18" i="5"/>
  <c r="G17" i="5"/>
  <c r="G16" i="5"/>
  <c r="G11" i="5"/>
  <c r="G14" i="5" s="1"/>
  <c r="G18" i="5" l="1"/>
  <c r="G28" i="5" s="1"/>
  <c r="G26" i="5"/>
  <c r="G26" i="4"/>
  <c r="G24" i="4"/>
  <c r="G33" i="4"/>
  <c r="F16" i="4"/>
  <c r="G18" i="4"/>
  <c r="G33" i="5" l="1"/>
  <c r="G14" i="4"/>
  <c r="G22" i="4"/>
  <c r="G21" i="4"/>
  <c r="F17" i="4"/>
  <c r="G17" i="4" s="1"/>
  <c r="E16" i="4"/>
  <c r="G16" i="4" s="1"/>
  <c r="F15" i="4"/>
  <c r="G15" i="4" s="1"/>
  <c r="G20" i="4"/>
  <c r="G19" i="4"/>
  <c r="G8" i="4"/>
  <c r="F9" i="4"/>
  <c r="G9" i="4" s="1"/>
  <c r="G13" i="4"/>
  <c r="G11" i="4" l="1"/>
  <c r="G31" i="4" s="1"/>
</calcChain>
</file>

<file path=xl/sharedStrings.xml><?xml version="1.0" encoding="utf-8"?>
<sst xmlns="http://schemas.openxmlformats.org/spreadsheetml/2006/main" count="120" uniqueCount="47">
  <si>
    <t>EUROPEAN DISABILITY FORUM AISBL</t>
  </si>
  <si>
    <t>Grant Amount</t>
  </si>
  <si>
    <t>Amounts received</t>
  </si>
  <si>
    <t>Balance to receive</t>
  </si>
  <si>
    <t>Grants terminated - Report sent</t>
  </si>
  <si>
    <t>Ongoing grants</t>
  </si>
  <si>
    <t/>
  </si>
  <si>
    <t xml:space="preserve">EACEA -  Project Athena </t>
  </si>
  <si>
    <t>01/2023-06/2025</t>
  </si>
  <si>
    <t>11/2022-10/2024</t>
  </si>
  <si>
    <t xml:space="preserve">CE-Space4All </t>
  </si>
  <si>
    <t>03/2023-02/2026</t>
  </si>
  <si>
    <t>ICF - Project Healthcare</t>
  </si>
  <si>
    <t>09/2023-08/2025</t>
  </si>
  <si>
    <t>EC 2 EDF SGA - CERV 2024</t>
  </si>
  <si>
    <t>2024</t>
  </si>
  <si>
    <t xml:space="preserve">   </t>
  </si>
  <si>
    <t>Budget</t>
  </si>
  <si>
    <t>Received</t>
  </si>
  <si>
    <t>To receive</t>
  </si>
  <si>
    <t>Membership Fees</t>
  </si>
  <si>
    <t>TOTAL RECEIVABLE</t>
  </si>
  <si>
    <t xml:space="preserve">Cash in the bank </t>
  </si>
  <si>
    <t>11/2024 - 10/2025</t>
  </si>
  <si>
    <t xml:space="preserve">Network European Foundations (NEF) </t>
  </si>
  <si>
    <t>European Climate Foundation (ECF)</t>
  </si>
  <si>
    <t>11/2024 - 12/2025</t>
  </si>
  <si>
    <t xml:space="preserve">CBM-GFFO - Project Ukraine </t>
  </si>
  <si>
    <t>07/2023-12/2025</t>
  </si>
  <si>
    <t>Chanel Foundation</t>
  </si>
  <si>
    <t>Cardet</t>
  </si>
  <si>
    <t>12/2024 - 11/2026</t>
  </si>
  <si>
    <t>12/2024 - 11/2027</t>
  </si>
  <si>
    <t>NEF - Project Articial Intelligence EAISF</t>
  </si>
  <si>
    <t>11/204 - 01/2025</t>
  </si>
  <si>
    <t>Amounts receivable as at 31/03/2025</t>
  </si>
  <si>
    <t>Ex. 2025</t>
  </si>
  <si>
    <t>EC EDF SGA - CERV 2025</t>
  </si>
  <si>
    <t>2025</t>
  </si>
  <si>
    <t xml:space="preserve">NEF - Project Artificial Intelligence </t>
  </si>
  <si>
    <t>TOTAL</t>
  </si>
  <si>
    <t>Red Cross Serbia</t>
  </si>
  <si>
    <t>2023</t>
  </si>
  <si>
    <t>Amounts receivable as at 18/06/2025</t>
  </si>
  <si>
    <t>Amounts receivable as at 30/06/2025</t>
  </si>
  <si>
    <t>CBM Italy - Projetc Keep Driven</t>
  </si>
  <si>
    <t>04/2025 - 09/2026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</si>
</sst>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;\-#,##0.00\ "/>
    <numFmt numFmtId="166" formatCode="#,##0.00_ ;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/>
    <xf numFmtId="49" fontId="2" fillId="0" borderId="0" xfId="0" applyNumberFormat="1" applyFont="1"/>
    <xf numFmtId="49" fontId="0" fillId="0" borderId="0" xfId="0" applyNumberFormat="1"/>
    <xf numFmtId="166" fontId="0" fillId="0" borderId="0" xfId="0" applyNumberFormat="1"/>
    <xf numFmtId="165" fontId="0" fillId="0" borderId="0" xfId="1" applyNumberFormat="1" applyFont="1" applyBorder="1"/>
    <xf numFmtId="4" fontId="0" fillId="0" borderId="0" xfId="0" applyNumberForma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4" fontId="3" fillId="2" borderId="0" xfId="0" applyNumberFormat="1" applyFont="1" applyFill="1"/>
    <xf numFmtId="165" fontId="5" fillId="3" borderId="0" xfId="1" applyNumberFormat="1" applyFont="1" applyFill="1"/>
    <xf numFmtId="0" fontId="5" fillId="3" borderId="0" xfId="0" applyFont="1" applyFill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4" fontId="0" fillId="0" borderId="0" xfId="1" applyNumberFormat="1" applyFont="1"/>
    <xf numFmtId="0" fontId="2" fillId="0" borderId="1" xfId="0" applyFont="1" applyBorder="1"/>
    <xf numFmtId="4" fontId="4" fillId="0" borderId="0" xfId="0" applyNumberFormat="1" applyFont="1" applyAlignment="1">
      <alignment horizontal="center"/>
    </xf>
    <xf numFmtId="4" fontId="8" fillId="0" borderId="0" xfId="0" applyNumberFormat="1" applyFont="1"/>
    <xf numFmtId="49" fontId="0" fillId="0" borderId="0" xfId="0" applyNumberFormat="1" applyAlignment="1">
      <alignment horizontal="center"/>
    </xf>
    <xf numFmtId="166" fontId="8" fillId="0" borderId="0" xfId="0" applyNumberFormat="1" applyFont="1"/>
    <xf numFmtId="4" fontId="9" fillId="0" borderId="0" xfId="0" applyNumberFormat="1" applyFont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1459229</xdr:colOff>
      <xdr:row>5</xdr:row>
      <xdr:rowOff>99058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2004FBC-2588-49DF-8459-FF59FDF74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9229" cy="1003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1254157</xdr:colOff>
      <xdr:row>4</xdr:row>
      <xdr:rowOff>133351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89B4E97-9ED1-408B-85DB-0E12283A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54157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6FB1-685B-45F2-8088-8C1B721853F1}">
  <dimension ref="A1:J33"/>
  <sheetViews>
    <sheetView topLeftCell="A7" workbookViewId="0">
      <selection activeCell="J31" sqref="J31"/>
    </sheetView>
  </sheetViews>
  <sheetFormatPr defaultColWidth="10.90625" defaultRowHeight="14.5" x14ac:dyDescent="0.35"/>
  <cols>
    <col min="1" max="1" width="35.81640625" customWidth="1"/>
    <col min="2" max="2" width="15.453125" customWidth="1"/>
    <col min="3" max="3" width="12.08984375" style="9" customWidth="1"/>
    <col min="4" max="4" width="5.54296875" customWidth="1"/>
    <col min="5" max="5" width="14.453125" customWidth="1"/>
    <col min="6" max="6" width="18" customWidth="1"/>
    <col min="7" max="7" width="17" customWidth="1"/>
    <col min="8" max="8" width="12" bestFit="1" customWidth="1"/>
    <col min="10" max="10" width="12" bestFit="1" customWidth="1"/>
    <col min="257" max="257" width="32" customWidth="1"/>
    <col min="258" max="258" width="15.453125" customWidth="1"/>
    <col min="259" max="259" width="12.08984375" customWidth="1"/>
    <col min="260" max="260" width="5.54296875" customWidth="1"/>
    <col min="261" max="261" width="14.453125" customWidth="1"/>
    <col min="262" max="262" width="18" customWidth="1"/>
    <col min="263" max="263" width="17" customWidth="1"/>
    <col min="513" max="513" width="32" customWidth="1"/>
    <col min="514" max="514" width="15.453125" customWidth="1"/>
    <col min="515" max="515" width="12.08984375" customWidth="1"/>
    <col min="516" max="516" width="5.54296875" customWidth="1"/>
    <col min="517" max="517" width="14.453125" customWidth="1"/>
    <col min="518" max="518" width="18" customWidth="1"/>
    <col min="519" max="519" width="17" customWidth="1"/>
    <col min="769" max="769" width="32" customWidth="1"/>
    <col min="770" max="770" width="15.453125" customWidth="1"/>
    <col min="771" max="771" width="12.08984375" customWidth="1"/>
    <col min="772" max="772" width="5.54296875" customWidth="1"/>
    <col min="773" max="773" width="14.453125" customWidth="1"/>
    <col min="774" max="774" width="18" customWidth="1"/>
    <col min="775" max="775" width="17" customWidth="1"/>
    <col min="1025" max="1025" width="32" customWidth="1"/>
    <col min="1026" max="1026" width="15.453125" customWidth="1"/>
    <col min="1027" max="1027" width="12.08984375" customWidth="1"/>
    <col min="1028" max="1028" width="5.54296875" customWidth="1"/>
    <col min="1029" max="1029" width="14.453125" customWidth="1"/>
    <col min="1030" max="1030" width="18" customWidth="1"/>
    <col min="1031" max="1031" width="17" customWidth="1"/>
    <col min="1281" max="1281" width="32" customWidth="1"/>
    <col min="1282" max="1282" width="15.453125" customWidth="1"/>
    <col min="1283" max="1283" width="12.08984375" customWidth="1"/>
    <col min="1284" max="1284" width="5.54296875" customWidth="1"/>
    <col min="1285" max="1285" width="14.453125" customWidth="1"/>
    <col min="1286" max="1286" width="18" customWidth="1"/>
    <col min="1287" max="1287" width="17" customWidth="1"/>
    <col min="1537" max="1537" width="32" customWidth="1"/>
    <col min="1538" max="1538" width="15.453125" customWidth="1"/>
    <col min="1539" max="1539" width="12.08984375" customWidth="1"/>
    <col min="1540" max="1540" width="5.54296875" customWidth="1"/>
    <col min="1541" max="1541" width="14.453125" customWidth="1"/>
    <col min="1542" max="1542" width="18" customWidth="1"/>
    <col min="1543" max="1543" width="17" customWidth="1"/>
    <col min="1793" max="1793" width="32" customWidth="1"/>
    <col min="1794" max="1794" width="15.453125" customWidth="1"/>
    <col min="1795" max="1795" width="12.08984375" customWidth="1"/>
    <col min="1796" max="1796" width="5.54296875" customWidth="1"/>
    <col min="1797" max="1797" width="14.453125" customWidth="1"/>
    <col min="1798" max="1798" width="18" customWidth="1"/>
    <col min="1799" max="1799" width="17" customWidth="1"/>
    <col min="2049" max="2049" width="32" customWidth="1"/>
    <col min="2050" max="2050" width="15.453125" customWidth="1"/>
    <col min="2051" max="2051" width="12.08984375" customWidth="1"/>
    <col min="2052" max="2052" width="5.54296875" customWidth="1"/>
    <col min="2053" max="2053" width="14.453125" customWidth="1"/>
    <col min="2054" max="2054" width="18" customWidth="1"/>
    <col min="2055" max="2055" width="17" customWidth="1"/>
    <col min="2305" max="2305" width="32" customWidth="1"/>
    <col min="2306" max="2306" width="15.453125" customWidth="1"/>
    <col min="2307" max="2307" width="12.08984375" customWidth="1"/>
    <col min="2308" max="2308" width="5.54296875" customWidth="1"/>
    <col min="2309" max="2309" width="14.453125" customWidth="1"/>
    <col min="2310" max="2310" width="18" customWidth="1"/>
    <col min="2311" max="2311" width="17" customWidth="1"/>
    <col min="2561" max="2561" width="32" customWidth="1"/>
    <col min="2562" max="2562" width="15.453125" customWidth="1"/>
    <col min="2563" max="2563" width="12.08984375" customWidth="1"/>
    <col min="2564" max="2564" width="5.54296875" customWidth="1"/>
    <col min="2565" max="2565" width="14.453125" customWidth="1"/>
    <col min="2566" max="2566" width="18" customWidth="1"/>
    <col min="2567" max="2567" width="17" customWidth="1"/>
    <col min="2817" max="2817" width="32" customWidth="1"/>
    <col min="2818" max="2818" width="15.453125" customWidth="1"/>
    <col min="2819" max="2819" width="12.08984375" customWidth="1"/>
    <col min="2820" max="2820" width="5.54296875" customWidth="1"/>
    <col min="2821" max="2821" width="14.453125" customWidth="1"/>
    <col min="2822" max="2822" width="18" customWidth="1"/>
    <col min="2823" max="2823" width="17" customWidth="1"/>
    <col min="3073" max="3073" width="32" customWidth="1"/>
    <col min="3074" max="3074" width="15.453125" customWidth="1"/>
    <col min="3075" max="3075" width="12.08984375" customWidth="1"/>
    <col min="3076" max="3076" width="5.54296875" customWidth="1"/>
    <col min="3077" max="3077" width="14.453125" customWidth="1"/>
    <col min="3078" max="3078" width="18" customWidth="1"/>
    <col min="3079" max="3079" width="17" customWidth="1"/>
    <col min="3329" max="3329" width="32" customWidth="1"/>
    <col min="3330" max="3330" width="15.453125" customWidth="1"/>
    <col min="3331" max="3331" width="12.08984375" customWidth="1"/>
    <col min="3332" max="3332" width="5.54296875" customWidth="1"/>
    <col min="3333" max="3333" width="14.453125" customWidth="1"/>
    <col min="3334" max="3334" width="18" customWidth="1"/>
    <col min="3335" max="3335" width="17" customWidth="1"/>
    <col min="3585" max="3585" width="32" customWidth="1"/>
    <col min="3586" max="3586" width="15.453125" customWidth="1"/>
    <col min="3587" max="3587" width="12.08984375" customWidth="1"/>
    <col min="3588" max="3588" width="5.54296875" customWidth="1"/>
    <col min="3589" max="3589" width="14.453125" customWidth="1"/>
    <col min="3590" max="3590" width="18" customWidth="1"/>
    <col min="3591" max="3591" width="17" customWidth="1"/>
    <col min="3841" max="3841" width="32" customWidth="1"/>
    <col min="3842" max="3842" width="15.453125" customWidth="1"/>
    <col min="3843" max="3843" width="12.08984375" customWidth="1"/>
    <col min="3844" max="3844" width="5.54296875" customWidth="1"/>
    <col min="3845" max="3845" width="14.453125" customWidth="1"/>
    <col min="3846" max="3846" width="18" customWidth="1"/>
    <col min="3847" max="3847" width="17" customWidth="1"/>
    <col min="4097" max="4097" width="32" customWidth="1"/>
    <col min="4098" max="4098" width="15.453125" customWidth="1"/>
    <col min="4099" max="4099" width="12.08984375" customWidth="1"/>
    <col min="4100" max="4100" width="5.54296875" customWidth="1"/>
    <col min="4101" max="4101" width="14.453125" customWidth="1"/>
    <col min="4102" max="4102" width="18" customWidth="1"/>
    <col min="4103" max="4103" width="17" customWidth="1"/>
    <col min="4353" max="4353" width="32" customWidth="1"/>
    <col min="4354" max="4354" width="15.453125" customWidth="1"/>
    <col min="4355" max="4355" width="12.08984375" customWidth="1"/>
    <col min="4356" max="4356" width="5.54296875" customWidth="1"/>
    <col min="4357" max="4357" width="14.453125" customWidth="1"/>
    <col min="4358" max="4358" width="18" customWidth="1"/>
    <col min="4359" max="4359" width="17" customWidth="1"/>
    <col min="4609" max="4609" width="32" customWidth="1"/>
    <col min="4610" max="4610" width="15.453125" customWidth="1"/>
    <col min="4611" max="4611" width="12.08984375" customWidth="1"/>
    <col min="4612" max="4612" width="5.54296875" customWidth="1"/>
    <col min="4613" max="4613" width="14.453125" customWidth="1"/>
    <col min="4614" max="4614" width="18" customWidth="1"/>
    <col min="4615" max="4615" width="17" customWidth="1"/>
    <col min="4865" max="4865" width="32" customWidth="1"/>
    <col min="4866" max="4866" width="15.453125" customWidth="1"/>
    <col min="4867" max="4867" width="12.08984375" customWidth="1"/>
    <col min="4868" max="4868" width="5.54296875" customWidth="1"/>
    <col min="4869" max="4869" width="14.453125" customWidth="1"/>
    <col min="4870" max="4870" width="18" customWidth="1"/>
    <col min="4871" max="4871" width="17" customWidth="1"/>
    <col min="5121" max="5121" width="32" customWidth="1"/>
    <col min="5122" max="5122" width="15.453125" customWidth="1"/>
    <col min="5123" max="5123" width="12.08984375" customWidth="1"/>
    <col min="5124" max="5124" width="5.54296875" customWidth="1"/>
    <col min="5125" max="5125" width="14.453125" customWidth="1"/>
    <col min="5126" max="5126" width="18" customWidth="1"/>
    <col min="5127" max="5127" width="17" customWidth="1"/>
    <col min="5377" max="5377" width="32" customWidth="1"/>
    <col min="5378" max="5378" width="15.453125" customWidth="1"/>
    <col min="5379" max="5379" width="12.08984375" customWidth="1"/>
    <col min="5380" max="5380" width="5.54296875" customWidth="1"/>
    <col min="5381" max="5381" width="14.453125" customWidth="1"/>
    <col min="5382" max="5382" width="18" customWidth="1"/>
    <col min="5383" max="5383" width="17" customWidth="1"/>
    <col min="5633" max="5633" width="32" customWidth="1"/>
    <col min="5634" max="5634" width="15.453125" customWidth="1"/>
    <col min="5635" max="5635" width="12.08984375" customWidth="1"/>
    <col min="5636" max="5636" width="5.54296875" customWidth="1"/>
    <col min="5637" max="5637" width="14.453125" customWidth="1"/>
    <col min="5638" max="5638" width="18" customWidth="1"/>
    <col min="5639" max="5639" width="17" customWidth="1"/>
    <col min="5889" max="5889" width="32" customWidth="1"/>
    <col min="5890" max="5890" width="15.453125" customWidth="1"/>
    <col min="5891" max="5891" width="12.08984375" customWidth="1"/>
    <col min="5892" max="5892" width="5.54296875" customWidth="1"/>
    <col min="5893" max="5893" width="14.453125" customWidth="1"/>
    <col min="5894" max="5894" width="18" customWidth="1"/>
    <col min="5895" max="5895" width="17" customWidth="1"/>
    <col min="6145" max="6145" width="32" customWidth="1"/>
    <col min="6146" max="6146" width="15.453125" customWidth="1"/>
    <col min="6147" max="6147" width="12.08984375" customWidth="1"/>
    <col min="6148" max="6148" width="5.54296875" customWidth="1"/>
    <col min="6149" max="6149" width="14.453125" customWidth="1"/>
    <col min="6150" max="6150" width="18" customWidth="1"/>
    <col min="6151" max="6151" width="17" customWidth="1"/>
    <col min="6401" max="6401" width="32" customWidth="1"/>
    <col min="6402" max="6402" width="15.453125" customWidth="1"/>
    <col min="6403" max="6403" width="12.08984375" customWidth="1"/>
    <col min="6404" max="6404" width="5.54296875" customWidth="1"/>
    <col min="6405" max="6405" width="14.453125" customWidth="1"/>
    <col min="6406" max="6406" width="18" customWidth="1"/>
    <col min="6407" max="6407" width="17" customWidth="1"/>
    <col min="6657" max="6657" width="32" customWidth="1"/>
    <col min="6658" max="6658" width="15.453125" customWidth="1"/>
    <col min="6659" max="6659" width="12.08984375" customWidth="1"/>
    <col min="6660" max="6660" width="5.54296875" customWidth="1"/>
    <col min="6661" max="6661" width="14.453125" customWidth="1"/>
    <col min="6662" max="6662" width="18" customWidth="1"/>
    <col min="6663" max="6663" width="17" customWidth="1"/>
    <col min="6913" max="6913" width="32" customWidth="1"/>
    <col min="6914" max="6914" width="15.453125" customWidth="1"/>
    <col min="6915" max="6915" width="12.08984375" customWidth="1"/>
    <col min="6916" max="6916" width="5.54296875" customWidth="1"/>
    <col min="6917" max="6917" width="14.453125" customWidth="1"/>
    <col min="6918" max="6918" width="18" customWidth="1"/>
    <col min="6919" max="6919" width="17" customWidth="1"/>
    <col min="7169" max="7169" width="32" customWidth="1"/>
    <col min="7170" max="7170" width="15.453125" customWidth="1"/>
    <col min="7171" max="7171" width="12.08984375" customWidth="1"/>
    <col min="7172" max="7172" width="5.54296875" customWidth="1"/>
    <col min="7173" max="7173" width="14.453125" customWidth="1"/>
    <col min="7174" max="7174" width="18" customWidth="1"/>
    <col min="7175" max="7175" width="17" customWidth="1"/>
    <col min="7425" max="7425" width="32" customWidth="1"/>
    <col min="7426" max="7426" width="15.453125" customWidth="1"/>
    <col min="7427" max="7427" width="12.08984375" customWidth="1"/>
    <col min="7428" max="7428" width="5.54296875" customWidth="1"/>
    <col min="7429" max="7429" width="14.453125" customWidth="1"/>
    <col min="7430" max="7430" width="18" customWidth="1"/>
    <col min="7431" max="7431" width="17" customWidth="1"/>
    <col min="7681" max="7681" width="32" customWidth="1"/>
    <col min="7682" max="7682" width="15.453125" customWidth="1"/>
    <col min="7683" max="7683" width="12.08984375" customWidth="1"/>
    <col min="7684" max="7684" width="5.54296875" customWidth="1"/>
    <col min="7685" max="7685" width="14.453125" customWidth="1"/>
    <col min="7686" max="7686" width="18" customWidth="1"/>
    <col min="7687" max="7687" width="17" customWidth="1"/>
    <col min="7937" max="7937" width="32" customWidth="1"/>
    <col min="7938" max="7938" width="15.453125" customWidth="1"/>
    <col min="7939" max="7939" width="12.08984375" customWidth="1"/>
    <col min="7940" max="7940" width="5.54296875" customWidth="1"/>
    <col min="7941" max="7941" width="14.453125" customWidth="1"/>
    <col min="7942" max="7942" width="18" customWidth="1"/>
    <col min="7943" max="7943" width="17" customWidth="1"/>
    <col min="8193" max="8193" width="32" customWidth="1"/>
    <col min="8194" max="8194" width="15.453125" customWidth="1"/>
    <col min="8195" max="8195" width="12.08984375" customWidth="1"/>
    <col min="8196" max="8196" width="5.54296875" customWidth="1"/>
    <col min="8197" max="8197" width="14.453125" customWidth="1"/>
    <col min="8198" max="8198" width="18" customWidth="1"/>
    <col min="8199" max="8199" width="17" customWidth="1"/>
    <col min="8449" max="8449" width="32" customWidth="1"/>
    <col min="8450" max="8450" width="15.453125" customWidth="1"/>
    <col min="8451" max="8451" width="12.08984375" customWidth="1"/>
    <col min="8452" max="8452" width="5.54296875" customWidth="1"/>
    <col min="8453" max="8453" width="14.453125" customWidth="1"/>
    <col min="8454" max="8454" width="18" customWidth="1"/>
    <col min="8455" max="8455" width="17" customWidth="1"/>
    <col min="8705" max="8705" width="32" customWidth="1"/>
    <col min="8706" max="8706" width="15.453125" customWidth="1"/>
    <col min="8707" max="8707" width="12.08984375" customWidth="1"/>
    <col min="8708" max="8708" width="5.54296875" customWidth="1"/>
    <col min="8709" max="8709" width="14.453125" customWidth="1"/>
    <col min="8710" max="8710" width="18" customWidth="1"/>
    <col min="8711" max="8711" width="17" customWidth="1"/>
    <col min="8961" max="8961" width="32" customWidth="1"/>
    <col min="8962" max="8962" width="15.453125" customWidth="1"/>
    <col min="8963" max="8963" width="12.08984375" customWidth="1"/>
    <col min="8964" max="8964" width="5.54296875" customWidth="1"/>
    <col min="8965" max="8965" width="14.453125" customWidth="1"/>
    <col min="8966" max="8966" width="18" customWidth="1"/>
    <col min="8967" max="8967" width="17" customWidth="1"/>
    <col min="9217" max="9217" width="32" customWidth="1"/>
    <col min="9218" max="9218" width="15.453125" customWidth="1"/>
    <col min="9219" max="9219" width="12.08984375" customWidth="1"/>
    <col min="9220" max="9220" width="5.54296875" customWidth="1"/>
    <col min="9221" max="9221" width="14.453125" customWidth="1"/>
    <col min="9222" max="9222" width="18" customWidth="1"/>
    <col min="9223" max="9223" width="17" customWidth="1"/>
    <col min="9473" max="9473" width="32" customWidth="1"/>
    <col min="9474" max="9474" width="15.453125" customWidth="1"/>
    <col min="9475" max="9475" width="12.08984375" customWidth="1"/>
    <col min="9476" max="9476" width="5.54296875" customWidth="1"/>
    <col min="9477" max="9477" width="14.453125" customWidth="1"/>
    <col min="9478" max="9478" width="18" customWidth="1"/>
    <col min="9479" max="9479" width="17" customWidth="1"/>
    <col min="9729" max="9729" width="32" customWidth="1"/>
    <col min="9730" max="9730" width="15.453125" customWidth="1"/>
    <col min="9731" max="9731" width="12.08984375" customWidth="1"/>
    <col min="9732" max="9732" width="5.54296875" customWidth="1"/>
    <col min="9733" max="9733" width="14.453125" customWidth="1"/>
    <col min="9734" max="9734" width="18" customWidth="1"/>
    <col min="9735" max="9735" width="17" customWidth="1"/>
    <col min="9985" max="9985" width="32" customWidth="1"/>
    <col min="9986" max="9986" width="15.453125" customWidth="1"/>
    <col min="9987" max="9987" width="12.08984375" customWidth="1"/>
    <col min="9988" max="9988" width="5.54296875" customWidth="1"/>
    <col min="9989" max="9989" width="14.453125" customWidth="1"/>
    <col min="9990" max="9990" width="18" customWidth="1"/>
    <col min="9991" max="9991" width="17" customWidth="1"/>
    <col min="10241" max="10241" width="32" customWidth="1"/>
    <col min="10242" max="10242" width="15.453125" customWidth="1"/>
    <col min="10243" max="10243" width="12.08984375" customWidth="1"/>
    <col min="10244" max="10244" width="5.54296875" customWidth="1"/>
    <col min="10245" max="10245" width="14.453125" customWidth="1"/>
    <col min="10246" max="10246" width="18" customWidth="1"/>
    <col min="10247" max="10247" width="17" customWidth="1"/>
    <col min="10497" max="10497" width="32" customWidth="1"/>
    <col min="10498" max="10498" width="15.453125" customWidth="1"/>
    <col min="10499" max="10499" width="12.08984375" customWidth="1"/>
    <col min="10500" max="10500" width="5.54296875" customWidth="1"/>
    <col min="10501" max="10501" width="14.453125" customWidth="1"/>
    <col min="10502" max="10502" width="18" customWidth="1"/>
    <col min="10503" max="10503" width="17" customWidth="1"/>
    <col min="10753" max="10753" width="32" customWidth="1"/>
    <col min="10754" max="10754" width="15.453125" customWidth="1"/>
    <col min="10755" max="10755" width="12.08984375" customWidth="1"/>
    <col min="10756" max="10756" width="5.54296875" customWidth="1"/>
    <col min="10757" max="10757" width="14.453125" customWidth="1"/>
    <col min="10758" max="10758" width="18" customWidth="1"/>
    <col min="10759" max="10759" width="17" customWidth="1"/>
    <col min="11009" max="11009" width="32" customWidth="1"/>
    <col min="11010" max="11010" width="15.453125" customWidth="1"/>
    <col min="11011" max="11011" width="12.08984375" customWidth="1"/>
    <col min="11012" max="11012" width="5.54296875" customWidth="1"/>
    <col min="11013" max="11013" width="14.453125" customWidth="1"/>
    <col min="11014" max="11014" width="18" customWidth="1"/>
    <col min="11015" max="11015" width="17" customWidth="1"/>
    <col min="11265" max="11265" width="32" customWidth="1"/>
    <col min="11266" max="11266" width="15.453125" customWidth="1"/>
    <col min="11267" max="11267" width="12.08984375" customWidth="1"/>
    <col min="11268" max="11268" width="5.54296875" customWidth="1"/>
    <col min="11269" max="11269" width="14.453125" customWidth="1"/>
    <col min="11270" max="11270" width="18" customWidth="1"/>
    <col min="11271" max="11271" width="17" customWidth="1"/>
    <col min="11521" max="11521" width="32" customWidth="1"/>
    <col min="11522" max="11522" width="15.453125" customWidth="1"/>
    <col min="11523" max="11523" width="12.08984375" customWidth="1"/>
    <col min="11524" max="11524" width="5.54296875" customWidth="1"/>
    <col min="11525" max="11525" width="14.453125" customWidth="1"/>
    <col min="11526" max="11526" width="18" customWidth="1"/>
    <col min="11527" max="11527" width="17" customWidth="1"/>
    <col min="11777" max="11777" width="32" customWidth="1"/>
    <col min="11778" max="11778" width="15.453125" customWidth="1"/>
    <col min="11779" max="11779" width="12.08984375" customWidth="1"/>
    <col min="11780" max="11780" width="5.54296875" customWidth="1"/>
    <col min="11781" max="11781" width="14.453125" customWidth="1"/>
    <col min="11782" max="11782" width="18" customWidth="1"/>
    <col min="11783" max="11783" width="17" customWidth="1"/>
    <col min="12033" max="12033" width="32" customWidth="1"/>
    <col min="12034" max="12034" width="15.453125" customWidth="1"/>
    <col min="12035" max="12035" width="12.08984375" customWidth="1"/>
    <col min="12036" max="12036" width="5.54296875" customWidth="1"/>
    <col min="12037" max="12037" width="14.453125" customWidth="1"/>
    <col min="12038" max="12038" width="18" customWidth="1"/>
    <col min="12039" max="12039" width="17" customWidth="1"/>
    <col min="12289" max="12289" width="32" customWidth="1"/>
    <col min="12290" max="12290" width="15.453125" customWidth="1"/>
    <col min="12291" max="12291" width="12.08984375" customWidth="1"/>
    <col min="12292" max="12292" width="5.54296875" customWidth="1"/>
    <col min="12293" max="12293" width="14.453125" customWidth="1"/>
    <col min="12294" max="12294" width="18" customWidth="1"/>
    <col min="12295" max="12295" width="17" customWidth="1"/>
    <col min="12545" max="12545" width="32" customWidth="1"/>
    <col min="12546" max="12546" width="15.453125" customWidth="1"/>
    <col min="12547" max="12547" width="12.08984375" customWidth="1"/>
    <col min="12548" max="12548" width="5.54296875" customWidth="1"/>
    <col min="12549" max="12549" width="14.453125" customWidth="1"/>
    <col min="12550" max="12550" width="18" customWidth="1"/>
    <col min="12551" max="12551" width="17" customWidth="1"/>
    <col min="12801" max="12801" width="32" customWidth="1"/>
    <col min="12802" max="12802" width="15.453125" customWidth="1"/>
    <col min="12803" max="12803" width="12.08984375" customWidth="1"/>
    <col min="12804" max="12804" width="5.54296875" customWidth="1"/>
    <col min="12805" max="12805" width="14.453125" customWidth="1"/>
    <col min="12806" max="12806" width="18" customWidth="1"/>
    <col min="12807" max="12807" width="17" customWidth="1"/>
    <col min="13057" max="13057" width="32" customWidth="1"/>
    <col min="13058" max="13058" width="15.453125" customWidth="1"/>
    <col min="13059" max="13059" width="12.08984375" customWidth="1"/>
    <col min="13060" max="13060" width="5.54296875" customWidth="1"/>
    <col min="13061" max="13061" width="14.453125" customWidth="1"/>
    <col min="13062" max="13062" width="18" customWidth="1"/>
    <col min="13063" max="13063" width="17" customWidth="1"/>
    <col min="13313" max="13313" width="32" customWidth="1"/>
    <col min="13314" max="13314" width="15.453125" customWidth="1"/>
    <col min="13315" max="13315" width="12.08984375" customWidth="1"/>
    <col min="13316" max="13316" width="5.54296875" customWidth="1"/>
    <col min="13317" max="13317" width="14.453125" customWidth="1"/>
    <col min="13318" max="13318" width="18" customWidth="1"/>
    <col min="13319" max="13319" width="17" customWidth="1"/>
    <col min="13569" max="13569" width="32" customWidth="1"/>
    <col min="13570" max="13570" width="15.453125" customWidth="1"/>
    <col min="13571" max="13571" width="12.08984375" customWidth="1"/>
    <col min="13572" max="13572" width="5.54296875" customWidth="1"/>
    <col min="13573" max="13573" width="14.453125" customWidth="1"/>
    <col min="13574" max="13574" width="18" customWidth="1"/>
    <col min="13575" max="13575" width="17" customWidth="1"/>
    <col min="13825" max="13825" width="32" customWidth="1"/>
    <col min="13826" max="13826" width="15.453125" customWidth="1"/>
    <col min="13827" max="13827" width="12.08984375" customWidth="1"/>
    <col min="13828" max="13828" width="5.54296875" customWidth="1"/>
    <col min="13829" max="13829" width="14.453125" customWidth="1"/>
    <col min="13830" max="13830" width="18" customWidth="1"/>
    <col min="13831" max="13831" width="17" customWidth="1"/>
    <col min="14081" max="14081" width="32" customWidth="1"/>
    <col min="14082" max="14082" width="15.453125" customWidth="1"/>
    <col min="14083" max="14083" width="12.08984375" customWidth="1"/>
    <col min="14084" max="14084" width="5.54296875" customWidth="1"/>
    <col min="14085" max="14085" width="14.453125" customWidth="1"/>
    <col min="14086" max="14086" width="18" customWidth="1"/>
    <col min="14087" max="14087" width="17" customWidth="1"/>
    <col min="14337" max="14337" width="32" customWidth="1"/>
    <col min="14338" max="14338" width="15.453125" customWidth="1"/>
    <col min="14339" max="14339" width="12.08984375" customWidth="1"/>
    <col min="14340" max="14340" width="5.54296875" customWidth="1"/>
    <col min="14341" max="14341" width="14.453125" customWidth="1"/>
    <col min="14342" max="14342" width="18" customWidth="1"/>
    <col min="14343" max="14343" width="17" customWidth="1"/>
    <col min="14593" max="14593" width="32" customWidth="1"/>
    <col min="14594" max="14594" width="15.453125" customWidth="1"/>
    <col min="14595" max="14595" width="12.08984375" customWidth="1"/>
    <col min="14596" max="14596" width="5.54296875" customWidth="1"/>
    <col min="14597" max="14597" width="14.453125" customWidth="1"/>
    <col min="14598" max="14598" width="18" customWidth="1"/>
    <col min="14599" max="14599" width="17" customWidth="1"/>
    <col min="14849" max="14849" width="32" customWidth="1"/>
    <col min="14850" max="14850" width="15.453125" customWidth="1"/>
    <col min="14851" max="14851" width="12.08984375" customWidth="1"/>
    <col min="14852" max="14852" width="5.54296875" customWidth="1"/>
    <col min="14853" max="14853" width="14.453125" customWidth="1"/>
    <col min="14854" max="14854" width="18" customWidth="1"/>
    <col min="14855" max="14855" width="17" customWidth="1"/>
    <col min="15105" max="15105" width="32" customWidth="1"/>
    <col min="15106" max="15106" width="15.453125" customWidth="1"/>
    <col min="15107" max="15107" width="12.08984375" customWidth="1"/>
    <col min="15108" max="15108" width="5.54296875" customWidth="1"/>
    <col min="15109" max="15109" width="14.453125" customWidth="1"/>
    <col min="15110" max="15110" width="18" customWidth="1"/>
    <col min="15111" max="15111" width="17" customWidth="1"/>
    <col min="15361" max="15361" width="32" customWidth="1"/>
    <col min="15362" max="15362" width="15.453125" customWidth="1"/>
    <col min="15363" max="15363" width="12.08984375" customWidth="1"/>
    <col min="15364" max="15364" width="5.54296875" customWidth="1"/>
    <col min="15365" max="15365" width="14.453125" customWidth="1"/>
    <col min="15366" max="15366" width="18" customWidth="1"/>
    <col min="15367" max="15367" width="17" customWidth="1"/>
    <col min="15617" max="15617" width="32" customWidth="1"/>
    <col min="15618" max="15618" width="15.453125" customWidth="1"/>
    <col min="15619" max="15619" width="12.08984375" customWidth="1"/>
    <col min="15620" max="15620" width="5.54296875" customWidth="1"/>
    <col min="15621" max="15621" width="14.453125" customWidth="1"/>
    <col min="15622" max="15622" width="18" customWidth="1"/>
    <col min="15623" max="15623" width="17" customWidth="1"/>
    <col min="15873" max="15873" width="32" customWidth="1"/>
    <col min="15874" max="15874" width="15.453125" customWidth="1"/>
    <col min="15875" max="15875" width="12.08984375" customWidth="1"/>
    <col min="15876" max="15876" width="5.54296875" customWidth="1"/>
    <col min="15877" max="15877" width="14.453125" customWidth="1"/>
    <col min="15878" max="15878" width="18" customWidth="1"/>
    <col min="15879" max="15879" width="17" customWidth="1"/>
    <col min="16129" max="16129" width="32" customWidth="1"/>
    <col min="16130" max="16130" width="15.453125" customWidth="1"/>
    <col min="16131" max="16131" width="12.08984375" customWidth="1"/>
    <col min="16132" max="16132" width="5.54296875" customWidth="1"/>
    <col min="16133" max="16133" width="14.453125" customWidth="1"/>
    <col min="16134" max="16134" width="18" customWidth="1"/>
    <col min="16135" max="16135" width="17" customWidth="1"/>
  </cols>
  <sheetData>
    <row r="1" spans="1:7" x14ac:dyDescent="0.35">
      <c r="A1" s="1" t="s">
        <v>0</v>
      </c>
    </row>
    <row r="2" spans="1:7" x14ac:dyDescent="0.35">
      <c r="A2" t="s">
        <v>36</v>
      </c>
    </row>
    <row r="4" spans="1:7" x14ac:dyDescent="0.35">
      <c r="A4" s="28" t="s">
        <v>35</v>
      </c>
      <c r="B4" s="28"/>
      <c r="C4" s="28"/>
      <c r="D4" s="28"/>
      <c r="E4" s="28"/>
      <c r="F4" s="28"/>
      <c r="G4" s="28"/>
    </row>
    <row r="5" spans="1:7" x14ac:dyDescent="0.35">
      <c r="A5" s="2"/>
      <c r="B5" s="2"/>
      <c r="C5" s="23"/>
      <c r="D5" s="2"/>
      <c r="E5" s="2"/>
      <c r="F5" s="2"/>
      <c r="G5" s="2"/>
    </row>
    <row r="6" spans="1:7" x14ac:dyDescent="0.35">
      <c r="A6" s="3"/>
      <c r="E6" s="11" t="s">
        <v>1</v>
      </c>
      <c r="F6" s="11" t="s">
        <v>2</v>
      </c>
      <c r="G6" s="11" t="s">
        <v>3</v>
      </c>
    </row>
    <row r="7" spans="1:7" x14ac:dyDescent="0.35">
      <c r="A7" s="15" t="s">
        <v>4</v>
      </c>
    </row>
    <row r="8" spans="1:7" s="1" customFormat="1" x14ac:dyDescent="0.35">
      <c r="A8" s="1" t="s">
        <v>14</v>
      </c>
      <c r="B8" s="17" t="s">
        <v>15</v>
      </c>
      <c r="C8" s="9"/>
      <c r="D8"/>
      <c r="E8" s="3">
        <v>1598182.2</v>
      </c>
      <c r="F8" s="8">
        <v>1118727.54</v>
      </c>
      <c r="G8" s="7">
        <f>E8-F8</f>
        <v>479454.65999999992</v>
      </c>
    </row>
    <row r="9" spans="1:7" s="1" customFormat="1" x14ac:dyDescent="0.35">
      <c r="A9" s="4" t="s">
        <v>39</v>
      </c>
      <c r="B9" s="6" t="s">
        <v>9</v>
      </c>
      <c r="C9" s="9"/>
      <c r="D9"/>
      <c r="E9" s="3">
        <v>185000</v>
      </c>
      <c r="F9" s="3">
        <f>92800+74240</f>
        <v>167040</v>
      </c>
      <c r="G9" s="7">
        <f>E9-F9</f>
        <v>17960</v>
      </c>
    </row>
    <row r="10" spans="1:7" s="1" customFormat="1" x14ac:dyDescent="0.35">
      <c r="A10" s="4"/>
      <c r="B10" s="6"/>
      <c r="C10" s="9"/>
      <c r="D10"/>
      <c r="E10" s="3"/>
      <c r="F10" s="3"/>
      <c r="G10" s="7"/>
    </row>
    <row r="11" spans="1:7" x14ac:dyDescent="0.35">
      <c r="B11" s="6"/>
      <c r="E11" s="3"/>
      <c r="F11" s="3"/>
      <c r="G11" s="7">
        <f>SUM(G8:G10)</f>
        <v>497414.65999999992</v>
      </c>
    </row>
    <row r="12" spans="1:7" x14ac:dyDescent="0.35">
      <c r="A12" s="15" t="s">
        <v>5</v>
      </c>
      <c r="B12" s="6"/>
      <c r="F12" s="3" t="s">
        <v>6</v>
      </c>
    </row>
    <row r="13" spans="1:7" x14ac:dyDescent="0.35">
      <c r="A13" s="1" t="s">
        <v>7</v>
      </c>
      <c r="B13" s="5" t="s">
        <v>8</v>
      </c>
      <c r="E13" s="8">
        <v>400000</v>
      </c>
      <c r="F13" s="8">
        <v>320000</v>
      </c>
      <c r="G13" s="7">
        <f>E13-F13</f>
        <v>80000</v>
      </c>
    </row>
    <row r="14" spans="1:7" x14ac:dyDescent="0.35">
      <c r="A14" s="4" t="s">
        <v>33</v>
      </c>
      <c r="B14" s="6" t="s">
        <v>34</v>
      </c>
      <c r="E14" s="3">
        <v>5000</v>
      </c>
      <c r="F14" s="3">
        <v>4500</v>
      </c>
      <c r="G14" s="7">
        <f t="shared" ref="G14:G17" si="0">E14-F14</f>
        <v>500</v>
      </c>
    </row>
    <row r="15" spans="1:7" x14ac:dyDescent="0.35">
      <c r="A15" s="3" t="s">
        <v>10</v>
      </c>
      <c r="B15" s="5" t="s">
        <v>11</v>
      </c>
      <c r="E15" s="3">
        <v>145152</v>
      </c>
      <c r="F15" s="3">
        <f>49155.08+28941.66</f>
        <v>78096.740000000005</v>
      </c>
      <c r="G15" s="7">
        <f t="shared" si="0"/>
        <v>67055.259999999995</v>
      </c>
    </row>
    <row r="16" spans="1:7" x14ac:dyDescent="0.35">
      <c r="A16" s="4" t="s">
        <v>27</v>
      </c>
      <c r="B16" s="5" t="s">
        <v>28</v>
      </c>
      <c r="E16" s="3">
        <f>2337330.4+1913759.21</f>
        <v>4251089.6099999994</v>
      </c>
      <c r="F16" s="3">
        <f>168292.22+281707.78+431458.95+750000+460000+450000+123686.46+790000</f>
        <v>3455145.41</v>
      </c>
      <c r="G16" s="7">
        <f>E16-F16</f>
        <v>795944.19999999925</v>
      </c>
    </row>
    <row r="17" spans="1:10" x14ac:dyDescent="0.35">
      <c r="A17" s="4" t="s">
        <v>12</v>
      </c>
      <c r="B17" s="5" t="s">
        <v>13</v>
      </c>
      <c r="E17" s="8">
        <v>187500</v>
      </c>
      <c r="F17" s="8">
        <f>37500+37500</f>
        <v>75000</v>
      </c>
      <c r="G17" s="7">
        <f t="shared" si="0"/>
        <v>112500</v>
      </c>
    </row>
    <row r="18" spans="1:10" x14ac:dyDescent="0.35">
      <c r="A18" s="1" t="s">
        <v>37</v>
      </c>
      <c r="B18" s="17" t="s">
        <v>38</v>
      </c>
      <c r="E18" s="3">
        <v>1646127.67</v>
      </c>
      <c r="F18" s="8">
        <v>1152289.3700000001</v>
      </c>
      <c r="G18" s="7">
        <f>E18-F18</f>
        <v>493838.29999999981</v>
      </c>
      <c r="J18" s="9"/>
    </row>
    <row r="19" spans="1:10" x14ac:dyDescent="0.35">
      <c r="A19" s="4" t="s">
        <v>25</v>
      </c>
      <c r="B19" s="6" t="s">
        <v>23</v>
      </c>
      <c r="E19" s="21">
        <v>50000</v>
      </c>
      <c r="F19" s="9">
        <v>25000</v>
      </c>
      <c r="G19" s="7">
        <f>E19-F19</f>
        <v>25000</v>
      </c>
    </row>
    <row r="20" spans="1:10" x14ac:dyDescent="0.35">
      <c r="A20" s="22" t="s">
        <v>24</v>
      </c>
      <c r="B20" s="1" t="s">
        <v>26</v>
      </c>
      <c r="E20" s="21">
        <v>124500</v>
      </c>
      <c r="F20" s="9">
        <v>62250</v>
      </c>
      <c r="G20" s="7">
        <f>E20-F20</f>
        <v>62250</v>
      </c>
    </row>
    <row r="21" spans="1:10" x14ac:dyDescent="0.35">
      <c r="A21" s="22" t="s">
        <v>29</v>
      </c>
      <c r="B21" s="1" t="s">
        <v>32</v>
      </c>
      <c r="E21" s="21">
        <v>599270</v>
      </c>
      <c r="F21" s="9">
        <v>163540</v>
      </c>
      <c r="G21" s="7">
        <f>E21-F21</f>
        <v>435730</v>
      </c>
    </row>
    <row r="22" spans="1:10" x14ac:dyDescent="0.35">
      <c r="A22" s="22" t="s">
        <v>30</v>
      </c>
      <c r="B22" s="1" t="s">
        <v>31</v>
      </c>
      <c r="E22" s="21">
        <v>53220</v>
      </c>
      <c r="F22" s="9">
        <v>21288</v>
      </c>
      <c r="G22" s="7">
        <f>E22-F22</f>
        <v>31932</v>
      </c>
      <c r="J22" s="7"/>
    </row>
    <row r="23" spans="1:10" x14ac:dyDescent="0.35">
      <c r="A23" s="22"/>
      <c r="B23" s="1"/>
      <c r="E23" s="21"/>
      <c r="F23" s="9"/>
      <c r="G23" s="7"/>
      <c r="J23" s="7"/>
    </row>
    <row r="24" spans="1:10" x14ac:dyDescent="0.35">
      <c r="A24" s="22"/>
      <c r="B24" s="1"/>
      <c r="E24" s="21"/>
      <c r="F24" s="9"/>
      <c r="G24" s="7">
        <f>SUM(G13:G23)</f>
        <v>2104749.7599999988</v>
      </c>
      <c r="J24" s="7"/>
    </row>
    <row r="25" spans="1:10" x14ac:dyDescent="0.35">
      <c r="A25" s="22"/>
      <c r="B25" s="6"/>
      <c r="E25" s="21"/>
      <c r="F25" s="9"/>
      <c r="G25" s="7"/>
      <c r="J25" s="7"/>
    </row>
    <row r="26" spans="1:10" x14ac:dyDescent="0.35">
      <c r="A26" s="3" t="s">
        <v>6</v>
      </c>
      <c r="B26" s="6" t="s">
        <v>16</v>
      </c>
      <c r="E26" s="9"/>
      <c r="F26" s="24" t="s">
        <v>40</v>
      </c>
      <c r="G26" s="13">
        <f>SUM(G11:G22)</f>
        <v>2602164.419999999</v>
      </c>
      <c r="H26" s="7"/>
      <c r="I26" s="9"/>
      <c r="J26" s="9"/>
    </row>
    <row r="27" spans="1:10" x14ac:dyDescent="0.35">
      <c r="E27" s="9"/>
      <c r="F27" s="9"/>
      <c r="G27" s="9"/>
    </row>
    <row r="28" spans="1:10" x14ac:dyDescent="0.35">
      <c r="E28" s="12" t="s">
        <v>17</v>
      </c>
      <c r="F28" s="12" t="s">
        <v>18</v>
      </c>
      <c r="G28" s="12" t="s">
        <v>19</v>
      </c>
    </row>
    <row r="29" spans="1:10" x14ac:dyDescent="0.35">
      <c r="A29" s="16" t="s">
        <v>20</v>
      </c>
      <c r="B29" s="18">
        <v>2025</v>
      </c>
      <c r="E29" s="9">
        <v>170000</v>
      </c>
      <c r="F29" s="9">
        <v>160597.15</v>
      </c>
      <c r="G29" s="13">
        <f>E29-F29</f>
        <v>9402.8500000000058</v>
      </c>
    </row>
    <row r="31" spans="1:10" x14ac:dyDescent="0.35">
      <c r="A31" s="10" t="s">
        <v>21</v>
      </c>
      <c r="B31" s="10"/>
      <c r="C31" s="14"/>
      <c r="D31" s="10"/>
      <c r="E31" s="10"/>
      <c r="F31" s="10"/>
      <c r="G31" s="14">
        <f>G29+G26</f>
        <v>2611567.2699999991</v>
      </c>
    </row>
    <row r="33" spans="1:7" x14ac:dyDescent="0.35">
      <c r="A33" s="19" t="s">
        <v>22</v>
      </c>
      <c r="B33" s="19"/>
      <c r="C33" s="20"/>
      <c r="D33" s="19"/>
      <c r="E33" s="19"/>
      <c r="F33" s="19"/>
      <c r="G33" s="20">
        <f>1580310.73+397937.18+7688.37+7244.42</f>
        <v>1993180.7</v>
      </c>
    </row>
  </sheetData>
  <mergeCells count="1">
    <mergeCell ref="A4:G4"/>
  </mergeCells>
  <phoneticPr fontId="7" type="noConversion"/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81D7-B01F-4479-8EF1-513B44D5FC96}">
  <dimension ref="A1:J35"/>
  <sheetViews>
    <sheetView topLeftCell="A7" workbookViewId="0">
      <selection activeCell="I22" sqref="I22"/>
    </sheetView>
  </sheetViews>
  <sheetFormatPr defaultColWidth="10.90625" defaultRowHeight="14.5" x14ac:dyDescent="0.35"/>
  <cols>
    <col min="1" max="1" width="35.81640625" customWidth="1"/>
    <col min="2" max="2" width="15.453125" customWidth="1"/>
    <col min="3" max="3" width="12.08984375" style="9" customWidth="1"/>
    <col min="4" max="4" width="5.54296875" customWidth="1"/>
    <col min="5" max="5" width="14.453125" customWidth="1"/>
    <col min="6" max="6" width="18" customWidth="1"/>
    <col min="7" max="7" width="17" customWidth="1"/>
    <col min="8" max="8" width="12" bestFit="1" customWidth="1"/>
    <col min="10" max="10" width="12" bestFit="1" customWidth="1"/>
    <col min="257" max="257" width="32" customWidth="1"/>
    <col min="258" max="258" width="15.453125" customWidth="1"/>
    <col min="259" max="259" width="12.08984375" customWidth="1"/>
    <col min="260" max="260" width="5.54296875" customWidth="1"/>
    <col min="261" max="261" width="14.453125" customWidth="1"/>
    <col min="262" max="262" width="18" customWidth="1"/>
    <col min="263" max="263" width="17" customWidth="1"/>
    <col min="513" max="513" width="32" customWidth="1"/>
    <col min="514" max="514" width="15.453125" customWidth="1"/>
    <col min="515" max="515" width="12.08984375" customWidth="1"/>
    <col min="516" max="516" width="5.54296875" customWidth="1"/>
    <col min="517" max="517" width="14.453125" customWidth="1"/>
    <col min="518" max="518" width="18" customWidth="1"/>
    <col min="519" max="519" width="17" customWidth="1"/>
    <col min="769" max="769" width="32" customWidth="1"/>
    <col min="770" max="770" width="15.453125" customWidth="1"/>
    <col min="771" max="771" width="12.08984375" customWidth="1"/>
    <col min="772" max="772" width="5.54296875" customWidth="1"/>
    <col min="773" max="773" width="14.453125" customWidth="1"/>
    <col min="774" max="774" width="18" customWidth="1"/>
    <col min="775" max="775" width="17" customWidth="1"/>
    <col min="1025" max="1025" width="32" customWidth="1"/>
    <col min="1026" max="1026" width="15.453125" customWidth="1"/>
    <col min="1027" max="1027" width="12.08984375" customWidth="1"/>
    <col min="1028" max="1028" width="5.54296875" customWidth="1"/>
    <col min="1029" max="1029" width="14.453125" customWidth="1"/>
    <col min="1030" max="1030" width="18" customWidth="1"/>
    <col min="1031" max="1031" width="17" customWidth="1"/>
    <col min="1281" max="1281" width="32" customWidth="1"/>
    <col min="1282" max="1282" width="15.453125" customWidth="1"/>
    <col min="1283" max="1283" width="12.08984375" customWidth="1"/>
    <col min="1284" max="1284" width="5.54296875" customWidth="1"/>
    <col min="1285" max="1285" width="14.453125" customWidth="1"/>
    <col min="1286" max="1286" width="18" customWidth="1"/>
    <col min="1287" max="1287" width="17" customWidth="1"/>
    <col min="1537" max="1537" width="32" customWidth="1"/>
    <col min="1538" max="1538" width="15.453125" customWidth="1"/>
    <col min="1539" max="1539" width="12.08984375" customWidth="1"/>
    <col min="1540" max="1540" width="5.54296875" customWidth="1"/>
    <col min="1541" max="1541" width="14.453125" customWidth="1"/>
    <col min="1542" max="1542" width="18" customWidth="1"/>
    <col min="1543" max="1543" width="17" customWidth="1"/>
    <col min="1793" max="1793" width="32" customWidth="1"/>
    <col min="1794" max="1794" width="15.453125" customWidth="1"/>
    <col min="1795" max="1795" width="12.08984375" customWidth="1"/>
    <col min="1796" max="1796" width="5.54296875" customWidth="1"/>
    <col min="1797" max="1797" width="14.453125" customWidth="1"/>
    <col min="1798" max="1798" width="18" customWidth="1"/>
    <col min="1799" max="1799" width="17" customWidth="1"/>
    <col min="2049" max="2049" width="32" customWidth="1"/>
    <col min="2050" max="2050" width="15.453125" customWidth="1"/>
    <col min="2051" max="2051" width="12.08984375" customWidth="1"/>
    <col min="2052" max="2052" width="5.54296875" customWidth="1"/>
    <col min="2053" max="2053" width="14.453125" customWidth="1"/>
    <col min="2054" max="2054" width="18" customWidth="1"/>
    <col min="2055" max="2055" width="17" customWidth="1"/>
    <col min="2305" max="2305" width="32" customWidth="1"/>
    <col min="2306" max="2306" width="15.453125" customWidth="1"/>
    <col min="2307" max="2307" width="12.08984375" customWidth="1"/>
    <col min="2308" max="2308" width="5.54296875" customWidth="1"/>
    <col min="2309" max="2309" width="14.453125" customWidth="1"/>
    <col min="2310" max="2310" width="18" customWidth="1"/>
    <col min="2311" max="2311" width="17" customWidth="1"/>
    <col min="2561" max="2561" width="32" customWidth="1"/>
    <col min="2562" max="2562" width="15.453125" customWidth="1"/>
    <col min="2563" max="2563" width="12.08984375" customWidth="1"/>
    <col min="2564" max="2564" width="5.54296875" customWidth="1"/>
    <col min="2565" max="2565" width="14.453125" customWidth="1"/>
    <col min="2566" max="2566" width="18" customWidth="1"/>
    <col min="2567" max="2567" width="17" customWidth="1"/>
    <col min="2817" max="2817" width="32" customWidth="1"/>
    <col min="2818" max="2818" width="15.453125" customWidth="1"/>
    <col min="2819" max="2819" width="12.08984375" customWidth="1"/>
    <col min="2820" max="2820" width="5.54296875" customWidth="1"/>
    <col min="2821" max="2821" width="14.453125" customWidth="1"/>
    <col min="2822" max="2822" width="18" customWidth="1"/>
    <col min="2823" max="2823" width="17" customWidth="1"/>
    <col min="3073" max="3073" width="32" customWidth="1"/>
    <col min="3074" max="3074" width="15.453125" customWidth="1"/>
    <col min="3075" max="3075" width="12.08984375" customWidth="1"/>
    <col min="3076" max="3076" width="5.54296875" customWidth="1"/>
    <col min="3077" max="3077" width="14.453125" customWidth="1"/>
    <col min="3078" max="3078" width="18" customWidth="1"/>
    <col min="3079" max="3079" width="17" customWidth="1"/>
    <col min="3329" max="3329" width="32" customWidth="1"/>
    <col min="3330" max="3330" width="15.453125" customWidth="1"/>
    <col min="3331" max="3331" width="12.08984375" customWidth="1"/>
    <col min="3332" max="3332" width="5.54296875" customWidth="1"/>
    <col min="3333" max="3333" width="14.453125" customWidth="1"/>
    <col min="3334" max="3334" width="18" customWidth="1"/>
    <col min="3335" max="3335" width="17" customWidth="1"/>
    <col min="3585" max="3585" width="32" customWidth="1"/>
    <col min="3586" max="3586" width="15.453125" customWidth="1"/>
    <col min="3587" max="3587" width="12.08984375" customWidth="1"/>
    <col min="3588" max="3588" width="5.54296875" customWidth="1"/>
    <col min="3589" max="3589" width="14.453125" customWidth="1"/>
    <col min="3590" max="3590" width="18" customWidth="1"/>
    <col min="3591" max="3591" width="17" customWidth="1"/>
    <col min="3841" max="3841" width="32" customWidth="1"/>
    <col min="3842" max="3842" width="15.453125" customWidth="1"/>
    <col min="3843" max="3843" width="12.08984375" customWidth="1"/>
    <col min="3844" max="3844" width="5.54296875" customWidth="1"/>
    <col min="3845" max="3845" width="14.453125" customWidth="1"/>
    <col min="3846" max="3846" width="18" customWidth="1"/>
    <col min="3847" max="3847" width="17" customWidth="1"/>
    <col min="4097" max="4097" width="32" customWidth="1"/>
    <col min="4098" max="4098" width="15.453125" customWidth="1"/>
    <col min="4099" max="4099" width="12.08984375" customWidth="1"/>
    <col min="4100" max="4100" width="5.54296875" customWidth="1"/>
    <col min="4101" max="4101" width="14.453125" customWidth="1"/>
    <col min="4102" max="4102" width="18" customWidth="1"/>
    <col min="4103" max="4103" width="17" customWidth="1"/>
    <col min="4353" max="4353" width="32" customWidth="1"/>
    <col min="4354" max="4354" width="15.453125" customWidth="1"/>
    <col min="4355" max="4355" width="12.08984375" customWidth="1"/>
    <col min="4356" max="4356" width="5.54296875" customWidth="1"/>
    <col min="4357" max="4357" width="14.453125" customWidth="1"/>
    <col min="4358" max="4358" width="18" customWidth="1"/>
    <col min="4359" max="4359" width="17" customWidth="1"/>
    <col min="4609" max="4609" width="32" customWidth="1"/>
    <col min="4610" max="4610" width="15.453125" customWidth="1"/>
    <col min="4611" max="4611" width="12.08984375" customWidth="1"/>
    <col min="4612" max="4612" width="5.54296875" customWidth="1"/>
    <col min="4613" max="4613" width="14.453125" customWidth="1"/>
    <col min="4614" max="4614" width="18" customWidth="1"/>
    <col min="4615" max="4615" width="17" customWidth="1"/>
    <col min="4865" max="4865" width="32" customWidth="1"/>
    <col min="4866" max="4866" width="15.453125" customWidth="1"/>
    <col min="4867" max="4867" width="12.08984375" customWidth="1"/>
    <col min="4868" max="4868" width="5.54296875" customWidth="1"/>
    <col min="4869" max="4869" width="14.453125" customWidth="1"/>
    <col min="4870" max="4870" width="18" customWidth="1"/>
    <col min="4871" max="4871" width="17" customWidth="1"/>
    <col min="5121" max="5121" width="32" customWidth="1"/>
    <col min="5122" max="5122" width="15.453125" customWidth="1"/>
    <col min="5123" max="5123" width="12.08984375" customWidth="1"/>
    <col min="5124" max="5124" width="5.54296875" customWidth="1"/>
    <col min="5125" max="5125" width="14.453125" customWidth="1"/>
    <col min="5126" max="5126" width="18" customWidth="1"/>
    <col min="5127" max="5127" width="17" customWidth="1"/>
    <col min="5377" max="5377" width="32" customWidth="1"/>
    <col min="5378" max="5378" width="15.453125" customWidth="1"/>
    <col min="5379" max="5379" width="12.08984375" customWidth="1"/>
    <col min="5380" max="5380" width="5.54296875" customWidth="1"/>
    <col min="5381" max="5381" width="14.453125" customWidth="1"/>
    <col min="5382" max="5382" width="18" customWidth="1"/>
    <col min="5383" max="5383" width="17" customWidth="1"/>
    <col min="5633" max="5633" width="32" customWidth="1"/>
    <col min="5634" max="5634" width="15.453125" customWidth="1"/>
    <col min="5635" max="5635" width="12.08984375" customWidth="1"/>
    <col min="5636" max="5636" width="5.54296875" customWidth="1"/>
    <col min="5637" max="5637" width="14.453125" customWidth="1"/>
    <col min="5638" max="5638" width="18" customWidth="1"/>
    <col min="5639" max="5639" width="17" customWidth="1"/>
    <col min="5889" max="5889" width="32" customWidth="1"/>
    <col min="5890" max="5890" width="15.453125" customWidth="1"/>
    <col min="5891" max="5891" width="12.08984375" customWidth="1"/>
    <col min="5892" max="5892" width="5.54296875" customWidth="1"/>
    <col min="5893" max="5893" width="14.453125" customWidth="1"/>
    <col min="5894" max="5894" width="18" customWidth="1"/>
    <col min="5895" max="5895" width="17" customWidth="1"/>
    <col min="6145" max="6145" width="32" customWidth="1"/>
    <col min="6146" max="6146" width="15.453125" customWidth="1"/>
    <col min="6147" max="6147" width="12.08984375" customWidth="1"/>
    <col min="6148" max="6148" width="5.54296875" customWidth="1"/>
    <col min="6149" max="6149" width="14.453125" customWidth="1"/>
    <col min="6150" max="6150" width="18" customWidth="1"/>
    <col min="6151" max="6151" width="17" customWidth="1"/>
    <col min="6401" max="6401" width="32" customWidth="1"/>
    <col min="6402" max="6402" width="15.453125" customWidth="1"/>
    <col min="6403" max="6403" width="12.08984375" customWidth="1"/>
    <col min="6404" max="6404" width="5.54296875" customWidth="1"/>
    <col min="6405" max="6405" width="14.453125" customWidth="1"/>
    <col min="6406" max="6406" width="18" customWidth="1"/>
    <col min="6407" max="6407" width="17" customWidth="1"/>
    <col min="6657" max="6657" width="32" customWidth="1"/>
    <col min="6658" max="6658" width="15.453125" customWidth="1"/>
    <col min="6659" max="6659" width="12.08984375" customWidth="1"/>
    <col min="6660" max="6660" width="5.54296875" customWidth="1"/>
    <col min="6661" max="6661" width="14.453125" customWidth="1"/>
    <col min="6662" max="6662" width="18" customWidth="1"/>
    <col min="6663" max="6663" width="17" customWidth="1"/>
    <col min="6913" max="6913" width="32" customWidth="1"/>
    <col min="6914" max="6914" width="15.453125" customWidth="1"/>
    <col min="6915" max="6915" width="12.08984375" customWidth="1"/>
    <col min="6916" max="6916" width="5.54296875" customWidth="1"/>
    <col min="6917" max="6917" width="14.453125" customWidth="1"/>
    <col min="6918" max="6918" width="18" customWidth="1"/>
    <col min="6919" max="6919" width="17" customWidth="1"/>
    <col min="7169" max="7169" width="32" customWidth="1"/>
    <col min="7170" max="7170" width="15.453125" customWidth="1"/>
    <col min="7171" max="7171" width="12.08984375" customWidth="1"/>
    <col min="7172" max="7172" width="5.54296875" customWidth="1"/>
    <col min="7173" max="7173" width="14.453125" customWidth="1"/>
    <col min="7174" max="7174" width="18" customWidth="1"/>
    <col min="7175" max="7175" width="17" customWidth="1"/>
    <col min="7425" max="7425" width="32" customWidth="1"/>
    <col min="7426" max="7426" width="15.453125" customWidth="1"/>
    <col min="7427" max="7427" width="12.08984375" customWidth="1"/>
    <col min="7428" max="7428" width="5.54296875" customWidth="1"/>
    <col min="7429" max="7429" width="14.453125" customWidth="1"/>
    <col min="7430" max="7430" width="18" customWidth="1"/>
    <col min="7431" max="7431" width="17" customWidth="1"/>
    <col min="7681" max="7681" width="32" customWidth="1"/>
    <col min="7682" max="7682" width="15.453125" customWidth="1"/>
    <col min="7683" max="7683" width="12.08984375" customWidth="1"/>
    <col min="7684" max="7684" width="5.54296875" customWidth="1"/>
    <col min="7685" max="7685" width="14.453125" customWidth="1"/>
    <col min="7686" max="7686" width="18" customWidth="1"/>
    <col min="7687" max="7687" width="17" customWidth="1"/>
    <col min="7937" max="7937" width="32" customWidth="1"/>
    <col min="7938" max="7938" width="15.453125" customWidth="1"/>
    <col min="7939" max="7939" width="12.08984375" customWidth="1"/>
    <col min="7940" max="7940" width="5.54296875" customWidth="1"/>
    <col min="7941" max="7941" width="14.453125" customWidth="1"/>
    <col min="7942" max="7942" width="18" customWidth="1"/>
    <col min="7943" max="7943" width="17" customWidth="1"/>
    <col min="8193" max="8193" width="32" customWidth="1"/>
    <col min="8194" max="8194" width="15.453125" customWidth="1"/>
    <col min="8195" max="8195" width="12.08984375" customWidth="1"/>
    <col min="8196" max="8196" width="5.54296875" customWidth="1"/>
    <col min="8197" max="8197" width="14.453125" customWidth="1"/>
    <col min="8198" max="8198" width="18" customWidth="1"/>
    <col min="8199" max="8199" width="17" customWidth="1"/>
    <col min="8449" max="8449" width="32" customWidth="1"/>
    <col min="8450" max="8450" width="15.453125" customWidth="1"/>
    <col min="8451" max="8451" width="12.08984375" customWidth="1"/>
    <col min="8452" max="8452" width="5.54296875" customWidth="1"/>
    <col min="8453" max="8453" width="14.453125" customWidth="1"/>
    <col min="8454" max="8454" width="18" customWidth="1"/>
    <col min="8455" max="8455" width="17" customWidth="1"/>
    <col min="8705" max="8705" width="32" customWidth="1"/>
    <col min="8706" max="8706" width="15.453125" customWidth="1"/>
    <col min="8707" max="8707" width="12.08984375" customWidth="1"/>
    <col min="8708" max="8708" width="5.54296875" customWidth="1"/>
    <col min="8709" max="8709" width="14.453125" customWidth="1"/>
    <col min="8710" max="8710" width="18" customWidth="1"/>
    <col min="8711" max="8711" width="17" customWidth="1"/>
    <col min="8961" max="8961" width="32" customWidth="1"/>
    <col min="8962" max="8962" width="15.453125" customWidth="1"/>
    <col min="8963" max="8963" width="12.08984375" customWidth="1"/>
    <col min="8964" max="8964" width="5.54296875" customWidth="1"/>
    <col min="8965" max="8965" width="14.453125" customWidth="1"/>
    <col min="8966" max="8966" width="18" customWidth="1"/>
    <col min="8967" max="8967" width="17" customWidth="1"/>
    <col min="9217" max="9217" width="32" customWidth="1"/>
    <col min="9218" max="9218" width="15.453125" customWidth="1"/>
    <col min="9219" max="9219" width="12.08984375" customWidth="1"/>
    <col min="9220" max="9220" width="5.54296875" customWidth="1"/>
    <col min="9221" max="9221" width="14.453125" customWidth="1"/>
    <col min="9222" max="9222" width="18" customWidth="1"/>
    <col min="9223" max="9223" width="17" customWidth="1"/>
    <col min="9473" max="9473" width="32" customWidth="1"/>
    <col min="9474" max="9474" width="15.453125" customWidth="1"/>
    <col min="9475" max="9475" width="12.08984375" customWidth="1"/>
    <col min="9476" max="9476" width="5.54296875" customWidth="1"/>
    <col min="9477" max="9477" width="14.453125" customWidth="1"/>
    <col min="9478" max="9478" width="18" customWidth="1"/>
    <col min="9479" max="9479" width="17" customWidth="1"/>
    <col min="9729" max="9729" width="32" customWidth="1"/>
    <col min="9730" max="9730" width="15.453125" customWidth="1"/>
    <col min="9731" max="9731" width="12.08984375" customWidth="1"/>
    <col min="9732" max="9732" width="5.54296875" customWidth="1"/>
    <col min="9733" max="9733" width="14.453125" customWidth="1"/>
    <col min="9734" max="9734" width="18" customWidth="1"/>
    <col min="9735" max="9735" width="17" customWidth="1"/>
    <col min="9985" max="9985" width="32" customWidth="1"/>
    <col min="9986" max="9986" width="15.453125" customWidth="1"/>
    <col min="9987" max="9987" width="12.08984375" customWidth="1"/>
    <col min="9988" max="9988" width="5.54296875" customWidth="1"/>
    <col min="9989" max="9989" width="14.453125" customWidth="1"/>
    <col min="9990" max="9990" width="18" customWidth="1"/>
    <col min="9991" max="9991" width="17" customWidth="1"/>
    <col min="10241" max="10241" width="32" customWidth="1"/>
    <col min="10242" max="10242" width="15.453125" customWidth="1"/>
    <col min="10243" max="10243" width="12.08984375" customWidth="1"/>
    <col min="10244" max="10244" width="5.54296875" customWidth="1"/>
    <col min="10245" max="10245" width="14.453125" customWidth="1"/>
    <col min="10246" max="10246" width="18" customWidth="1"/>
    <col min="10247" max="10247" width="17" customWidth="1"/>
    <col min="10497" max="10497" width="32" customWidth="1"/>
    <col min="10498" max="10498" width="15.453125" customWidth="1"/>
    <col min="10499" max="10499" width="12.08984375" customWidth="1"/>
    <col min="10500" max="10500" width="5.54296875" customWidth="1"/>
    <col min="10501" max="10501" width="14.453125" customWidth="1"/>
    <col min="10502" max="10502" width="18" customWidth="1"/>
    <col min="10503" max="10503" width="17" customWidth="1"/>
    <col min="10753" max="10753" width="32" customWidth="1"/>
    <col min="10754" max="10754" width="15.453125" customWidth="1"/>
    <col min="10755" max="10755" width="12.08984375" customWidth="1"/>
    <col min="10756" max="10756" width="5.54296875" customWidth="1"/>
    <col min="10757" max="10757" width="14.453125" customWidth="1"/>
    <col min="10758" max="10758" width="18" customWidth="1"/>
    <col min="10759" max="10759" width="17" customWidth="1"/>
    <col min="11009" max="11009" width="32" customWidth="1"/>
    <col min="11010" max="11010" width="15.453125" customWidth="1"/>
    <col min="11011" max="11011" width="12.08984375" customWidth="1"/>
    <col min="11012" max="11012" width="5.54296875" customWidth="1"/>
    <col min="11013" max="11013" width="14.453125" customWidth="1"/>
    <col min="11014" max="11014" width="18" customWidth="1"/>
    <col min="11015" max="11015" width="17" customWidth="1"/>
    <col min="11265" max="11265" width="32" customWidth="1"/>
    <col min="11266" max="11266" width="15.453125" customWidth="1"/>
    <col min="11267" max="11267" width="12.08984375" customWidth="1"/>
    <col min="11268" max="11268" width="5.54296875" customWidth="1"/>
    <col min="11269" max="11269" width="14.453125" customWidth="1"/>
    <col min="11270" max="11270" width="18" customWidth="1"/>
    <col min="11271" max="11271" width="17" customWidth="1"/>
    <col min="11521" max="11521" width="32" customWidth="1"/>
    <col min="11522" max="11522" width="15.453125" customWidth="1"/>
    <col min="11523" max="11523" width="12.08984375" customWidth="1"/>
    <col min="11524" max="11524" width="5.54296875" customWidth="1"/>
    <col min="11525" max="11525" width="14.453125" customWidth="1"/>
    <col min="11526" max="11526" width="18" customWidth="1"/>
    <col min="11527" max="11527" width="17" customWidth="1"/>
    <col min="11777" max="11777" width="32" customWidth="1"/>
    <col min="11778" max="11778" width="15.453125" customWidth="1"/>
    <col min="11779" max="11779" width="12.08984375" customWidth="1"/>
    <col min="11780" max="11780" width="5.54296875" customWidth="1"/>
    <col min="11781" max="11781" width="14.453125" customWidth="1"/>
    <col min="11782" max="11782" width="18" customWidth="1"/>
    <col min="11783" max="11783" width="17" customWidth="1"/>
    <col min="12033" max="12033" width="32" customWidth="1"/>
    <col min="12034" max="12034" width="15.453125" customWidth="1"/>
    <col min="12035" max="12035" width="12.08984375" customWidth="1"/>
    <col min="12036" max="12036" width="5.54296875" customWidth="1"/>
    <col min="12037" max="12037" width="14.453125" customWidth="1"/>
    <col min="12038" max="12038" width="18" customWidth="1"/>
    <col min="12039" max="12039" width="17" customWidth="1"/>
    <col min="12289" max="12289" width="32" customWidth="1"/>
    <col min="12290" max="12290" width="15.453125" customWidth="1"/>
    <col min="12291" max="12291" width="12.08984375" customWidth="1"/>
    <col min="12292" max="12292" width="5.54296875" customWidth="1"/>
    <col min="12293" max="12293" width="14.453125" customWidth="1"/>
    <col min="12294" max="12294" width="18" customWidth="1"/>
    <col min="12295" max="12295" width="17" customWidth="1"/>
    <col min="12545" max="12545" width="32" customWidth="1"/>
    <col min="12546" max="12546" width="15.453125" customWidth="1"/>
    <col min="12547" max="12547" width="12.08984375" customWidth="1"/>
    <col min="12548" max="12548" width="5.54296875" customWidth="1"/>
    <col min="12549" max="12549" width="14.453125" customWidth="1"/>
    <col min="12550" max="12550" width="18" customWidth="1"/>
    <col min="12551" max="12551" width="17" customWidth="1"/>
    <col min="12801" max="12801" width="32" customWidth="1"/>
    <col min="12802" max="12802" width="15.453125" customWidth="1"/>
    <col min="12803" max="12803" width="12.08984375" customWidth="1"/>
    <col min="12804" max="12804" width="5.54296875" customWidth="1"/>
    <col min="12805" max="12805" width="14.453125" customWidth="1"/>
    <col min="12806" max="12806" width="18" customWidth="1"/>
    <col min="12807" max="12807" width="17" customWidth="1"/>
    <col min="13057" max="13057" width="32" customWidth="1"/>
    <col min="13058" max="13058" width="15.453125" customWidth="1"/>
    <col min="13059" max="13059" width="12.08984375" customWidth="1"/>
    <col min="13060" max="13060" width="5.54296875" customWidth="1"/>
    <col min="13061" max="13061" width="14.453125" customWidth="1"/>
    <col min="13062" max="13062" width="18" customWidth="1"/>
    <col min="13063" max="13063" width="17" customWidth="1"/>
    <col min="13313" max="13313" width="32" customWidth="1"/>
    <col min="13314" max="13314" width="15.453125" customWidth="1"/>
    <col min="13315" max="13315" width="12.08984375" customWidth="1"/>
    <col min="13316" max="13316" width="5.54296875" customWidth="1"/>
    <col min="13317" max="13317" width="14.453125" customWidth="1"/>
    <col min="13318" max="13318" width="18" customWidth="1"/>
    <col min="13319" max="13319" width="17" customWidth="1"/>
    <col min="13569" max="13569" width="32" customWidth="1"/>
    <col min="13570" max="13570" width="15.453125" customWidth="1"/>
    <col min="13571" max="13571" width="12.08984375" customWidth="1"/>
    <col min="13572" max="13572" width="5.54296875" customWidth="1"/>
    <col min="13573" max="13573" width="14.453125" customWidth="1"/>
    <col min="13574" max="13574" width="18" customWidth="1"/>
    <col min="13575" max="13575" width="17" customWidth="1"/>
    <col min="13825" max="13825" width="32" customWidth="1"/>
    <col min="13826" max="13826" width="15.453125" customWidth="1"/>
    <col min="13827" max="13827" width="12.08984375" customWidth="1"/>
    <col min="13828" max="13828" width="5.54296875" customWidth="1"/>
    <col min="13829" max="13829" width="14.453125" customWidth="1"/>
    <col min="13830" max="13830" width="18" customWidth="1"/>
    <col min="13831" max="13831" width="17" customWidth="1"/>
    <col min="14081" max="14081" width="32" customWidth="1"/>
    <col min="14082" max="14082" width="15.453125" customWidth="1"/>
    <col min="14083" max="14083" width="12.08984375" customWidth="1"/>
    <col min="14084" max="14084" width="5.54296875" customWidth="1"/>
    <col min="14085" max="14085" width="14.453125" customWidth="1"/>
    <col min="14086" max="14086" width="18" customWidth="1"/>
    <col min="14087" max="14087" width="17" customWidth="1"/>
    <col min="14337" max="14337" width="32" customWidth="1"/>
    <col min="14338" max="14338" width="15.453125" customWidth="1"/>
    <col min="14339" max="14339" width="12.08984375" customWidth="1"/>
    <col min="14340" max="14340" width="5.54296875" customWidth="1"/>
    <col min="14341" max="14341" width="14.453125" customWidth="1"/>
    <col min="14342" max="14342" width="18" customWidth="1"/>
    <col min="14343" max="14343" width="17" customWidth="1"/>
    <col min="14593" max="14593" width="32" customWidth="1"/>
    <col min="14594" max="14594" width="15.453125" customWidth="1"/>
    <col min="14595" max="14595" width="12.08984375" customWidth="1"/>
    <col min="14596" max="14596" width="5.54296875" customWidth="1"/>
    <col min="14597" max="14597" width="14.453125" customWidth="1"/>
    <col min="14598" max="14598" width="18" customWidth="1"/>
    <col min="14599" max="14599" width="17" customWidth="1"/>
    <col min="14849" max="14849" width="32" customWidth="1"/>
    <col min="14850" max="14850" width="15.453125" customWidth="1"/>
    <col min="14851" max="14851" width="12.08984375" customWidth="1"/>
    <col min="14852" max="14852" width="5.54296875" customWidth="1"/>
    <col min="14853" max="14853" width="14.453125" customWidth="1"/>
    <col min="14854" max="14854" width="18" customWidth="1"/>
    <col min="14855" max="14855" width="17" customWidth="1"/>
    <col min="15105" max="15105" width="32" customWidth="1"/>
    <col min="15106" max="15106" width="15.453125" customWidth="1"/>
    <col min="15107" max="15107" width="12.08984375" customWidth="1"/>
    <col min="15108" max="15108" width="5.54296875" customWidth="1"/>
    <col min="15109" max="15109" width="14.453125" customWidth="1"/>
    <col min="15110" max="15110" width="18" customWidth="1"/>
    <col min="15111" max="15111" width="17" customWidth="1"/>
    <col min="15361" max="15361" width="32" customWidth="1"/>
    <col min="15362" max="15362" width="15.453125" customWidth="1"/>
    <col min="15363" max="15363" width="12.08984375" customWidth="1"/>
    <col min="15364" max="15364" width="5.54296875" customWidth="1"/>
    <col min="15365" max="15365" width="14.453125" customWidth="1"/>
    <col min="15366" max="15366" width="18" customWidth="1"/>
    <col min="15367" max="15367" width="17" customWidth="1"/>
    <col min="15617" max="15617" width="32" customWidth="1"/>
    <col min="15618" max="15618" width="15.453125" customWidth="1"/>
    <col min="15619" max="15619" width="12.08984375" customWidth="1"/>
    <col min="15620" max="15620" width="5.54296875" customWidth="1"/>
    <col min="15621" max="15621" width="14.453125" customWidth="1"/>
    <col min="15622" max="15622" width="18" customWidth="1"/>
    <col min="15623" max="15623" width="17" customWidth="1"/>
    <col min="15873" max="15873" width="32" customWidth="1"/>
    <col min="15874" max="15874" width="15.453125" customWidth="1"/>
    <col min="15875" max="15875" width="12.08984375" customWidth="1"/>
    <col min="15876" max="15876" width="5.54296875" customWidth="1"/>
    <col min="15877" max="15877" width="14.453125" customWidth="1"/>
    <col min="15878" max="15878" width="18" customWidth="1"/>
    <col min="15879" max="15879" width="17" customWidth="1"/>
    <col min="16129" max="16129" width="32" customWidth="1"/>
    <col min="16130" max="16130" width="15.453125" customWidth="1"/>
    <col min="16131" max="16131" width="12.08984375" customWidth="1"/>
    <col min="16132" max="16132" width="5.54296875" customWidth="1"/>
    <col min="16133" max="16133" width="14.453125" customWidth="1"/>
    <col min="16134" max="16134" width="18" customWidth="1"/>
    <col min="16135" max="16135" width="17" customWidth="1"/>
  </cols>
  <sheetData>
    <row r="1" spans="1:7" x14ac:dyDescent="0.35">
      <c r="A1" s="1"/>
    </row>
    <row r="7" spans="1:7" x14ac:dyDescent="0.35">
      <c r="A7" s="28" t="s">
        <v>43</v>
      </c>
      <c r="B7" s="28"/>
      <c r="C7" s="28"/>
      <c r="D7" s="28"/>
      <c r="E7" s="28"/>
      <c r="F7" s="28"/>
      <c r="G7" s="28"/>
    </row>
    <row r="8" spans="1:7" x14ac:dyDescent="0.35">
      <c r="A8" s="2"/>
      <c r="B8" s="2"/>
      <c r="C8" s="23"/>
      <c r="D8" s="2"/>
      <c r="E8" s="2"/>
      <c r="F8" s="2"/>
      <c r="G8" s="2"/>
    </row>
    <row r="9" spans="1:7" x14ac:dyDescent="0.35">
      <c r="A9" s="3"/>
      <c r="E9" s="11" t="s">
        <v>1</v>
      </c>
      <c r="F9" s="11" t="s">
        <v>2</v>
      </c>
      <c r="G9" s="11" t="s">
        <v>3</v>
      </c>
    </row>
    <row r="10" spans="1:7" x14ac:dyDescent="0.35">
      <c r="A10" s="15" t="s">
        <v>4</v>
      </c>
    </row>
    <row r="11" spans="1:7" s="1" customFormat="1" x14ac:dyDescent="0.35">
      <c r="A11" s="1" t="s">
        <v>14</v>
      </c>
      <c r="B11" s="17" t="s">
        <v>15</v>
      </c>
      <c r="C11" s="9"/>
      <c r="D11"/>
      <c r="E11" s="3">
        <v>1598182.2</v>
      </c>
      <c r="F11" s="8">
        <v>1118727.54</v>
      </c>
      <c r="G11" s="7">
        <f>E11-F11</f>
        <v>479454.65999999992</v>
      </c>
    </row>
    <row r="12" spans="1:7" s="1" customFormat="1" x14ac:dyDescent="0.35">
      <c r="A12" s="4" t="s">
        <v>41</v>
      </c>
      <c r="B12" s="25" t="s">
        <v>42</v>
      </c>
      <c r="C12" s="9"/>
      <c r="D12"/>
      <c r="E12" s="3">
        <v>19795</v>
      </c>
      <c r="F12" s="3">
        <v>9897.5</v>
      </c>
      <c r="G12" s="7">
        <f>E12-F12</f>
        <v>9897.5</v>
      </c>
    </row>
    <row r="13" spans="1:7" s="1" customFormat="1" x14ac:dyDescent="0.35">
      <c r="A13" s="4"/>
      <c r="B13" s="6"/>
      <c r="C13" s="9"/>
      <c r="D13"/>
      <c r="E13" s="3"/>
      <c r="F13" s="3"/>
      <c r="G13" s="7"/>
    </row>
    <row r="14" spans="1:7" x14ac:dyDescent="0.35">
      <c r="B14" s="6"/>
      <c r="E14" s="3"/>
      <c r="F14" s="3"/>
      <c r="G14" s="26">
        <f>SUM(G11:G13)</f>
        <v>489352.15999999992</v>
      </c>
    </row>
    <row r="15" spans="1:7" x14ac:dyDescent="0.35">
      <c r="A15" s="15" t="s">
        <v>5</v>
      </c>
      <c r="B15" s="6"/>
      <c r="F15" s="3" t="s">
        <v>6</v>
      </c>
    </row>
    <row r="16" spans="1:7" x14ac:dyDescent="0.35">
      <c r="A16" s="1" t="s">
        <v>7</v>
      </c>
      <c r="B16" s="5" t="s">
        <v>8</v>
      </c>
      <c r="E16" s="8">
        <v>400000</v>
      </c>
      <c r="F16" s="8">
        <v>320000</v>
      </c>
      <c r="G16" s="7">
        <f>E16-F16</f>
        <v>80000</v>
      </c>
    </row>
    <row r="17" spans="1:10" x14ac:dyDescent="0.35">
      <c r="A17" s="3" t="s">
        <v>10</v>
      </c>
      <c r="B17" s="5" t="s">
        <v>11</v>
      </c>
      <c r="E17" s="3">
        <v>145152</v>
      </c>
      <c r="F17" s="3">
        <f>49155.08+28941.66+27261.74</f>
        <v>105358.48000000001</v>
      </c>
      <c r="G17" s="7">
        <f t="shared" ref="G17:G19" si="0">E17-F17</f>
        <v>39793.51999999999</v>
      </c>
    </row>
    <row r="18" spans="1:10" x14ac:dyDescent="0.35">
      <c r="A18" s="4" t="s">
        <v>27</v>
      </c>
      <c r="B18" s="5" t="s">
        <v>28</v>
      </c>
      <c r="E18" s="3">
        <f>2337330.4+1913759.21</f>
        <v>4251089.6099999994</v>
      </c>
      <c r="F18" s="3">
        <f>168292.22+281707.78+431458.95+750000+460000+450000+123686.46+790000</f>
        <v>3455145.41</v>
      </c>
      <c r="G18" s="7">
        <f>E18-F18</f>
        <v>795944.19999999925</v>
      </c>
    </row>
    <row r="19" spans="1:10" x14ac:dyDescent="0.35">
      <c r="A19" s="4" t="s">
        <v>12</v>
      </c>
      <c r="B19" s="5" t="s">
        <v>13</v>
      </c>
      <c r="E19" s="8">
        <v>187500</v>
      </c>
      <c r="F19" s="8">
        <f>37500+37500</f>
        <v>75000</v>
      </c>
      <c r="G19" s="7">
        <f t="shared" si="0"/>
        <v>112500</v>
      </c>
    </row>
    <row r="20" spans="1:10" x14ac:dyDescent="0.35">
      <c r="A20" s="1" t="s">
        <v>37</v>
      </c>
      <c r="B20" s="17" t="s">
        <v>38</v>
      </c>
      <c r="E20" s="3">
        <v>1646127.67</v>
      </c>
      <c r="F20" s="8">
        <v>1152289.3700000001</v>
      </c>
      <c r="G20" s="7">
        <f>E20-F20</f>
        <v>493838.29999999981</v>
      </c>
      <c r="J20" s="9"/>
    </row>
    <row r="21" spans="1:10" x14ac:dyDescent="0.35">
      <c r="A21" s="4" t="s">
        <v>25</v>
      </c>
      <c r="B21" s="6" t="s">
        <v>23</v>
      </c>
      <c r="E21" s="21">
        <v>50000</v>
      </c>
      <c r="F21" s="9">
        <v>25000</v>
      </c>
      <c r="G21" s="7">
        <f>E21-F21</f>
        <v>25000</v>
      </c>
    </row>
    <row r="22" spans="1:10" x14ac:dyDescent="0.35">
      <c r="A22" s="22" t="s">
        <v>24</v>
      </c>
      <c r="B22" s="1" t="s">
        <v>26</v>
      </c>
      <c r="E22" s="21">
        <v>124500</v>
      </c>
      <c r="F22" s="9">
        <v>62250</v>
      </c>
      <c r="G22" s="7">
        <f>E22-F22</f>
        <v>62250</v>
      </c>
    </row>
    <row r="23" spans="1:10" x14ac:dyDescent="0.35">
      <c r="A23" s="22" t="s">
        <v>29</v>
      </c>
      <c r="B23" s="1" t="s">
        <v>32</v>
      </c>
      <c r="E23" s="21">
        <v>599270</v>
      </c>
      <c r="F23" s="9">
        <f>163540+5500</f>
        <v>169040</v>
      </c>
      <c r="G23" s="7">
        <f>E23-F23</f>
        <v>430230</v>
      </c>
    </row>
    <row r="24" spans="1:10" x14ac:dyDescent="0.35">
      <c r="A24" s="22" t="s">
        <v>30</v>
      </c>
      <c r="B24" s="1" t="s">
        <v>31</v>
      </c>
      <c r="E24" s="21">
        <v>53220</v>
      </c>
      <c r="F24" s="9">
        <v>21288</v>
      </c>
      <c r="G24" s="7">
        <f>E24-F24</f>
        <v>31932</v>
      </c>
      <c r="J24" s="7"/>
    </row>
    <row r="25" spans="1:10" x14ac:dyDescent="0.35">
      <c r="A25" s="22"/>
      <c r="B25" s="1"/>
      <c r="E25" s="21"/>
      <c r="F25" s="9"/>
      <c r="G25" s="7"/>
      <c r="J25" s="7"/>
    </row>
    <row r="26" spans="1:10" x14ac:dyDescent="0.35">
      <c r="A26" s="22"/>
      <c r="B26" s="1"/>
      <c r="E26" s="21"/>
      <c r="F26" s="9"/>
      <c r="G26" s="26">
        <f>SUM(G16:G25)</f>
        <v>2071488.0199999991</v>
      </c>
      <c r="J26" s="7"/>
    </row>
    <row r="27" spans="1:10" x14ac:dyDescent="0.35">
      <c r="A27" s="22"/>
      <c r="B27" s="6"/>
      <c r="E27" s="21"/>
      <c r="F27" s="9"/>
      <c r="G27" s="7"/>
      <c r="J27" s="7"/>
    </row>
    <row r="28" spans="1:10" x14ac:dyDescent="0.35">
      <c r="A28" s="3" t="s">
        <v>6</v>
      </c>
      <c r="B28" s="6" t="s">
        <v>16</v>
      </c>
      <c r="E28" s="9"/>
      <c r="F28" s="27" t="s">
        <v>40</v>
      </c>
      <c r="G28" s="13">
        <f>SUM(G14:G24)</f>
        <v>2560840.1799999988</v>
      </c>
      <c r="H28" s="7"/>
      <c r="I28" s="9"/>
      <c r="J28" s="9"/>
    </row>
    <row r="29" spans="1:10" x14ac:dyDescent="0.35">
      <c r="E29" s="9"/>
      <c r="F29" s="9"/>
      <c r="G29" s="9"/>
    </row>
    <row r="30" spans="1:10" x14ac:dyDescent="0.35">
      <c r="E30" s="12" t="s">
        <v>17</v>
      </c>
      <c r="F30" s="12" t="s">
        <v>18</v>
      </c>
      <c r="G30" s="12" t="s">
        <v>19</v>
      </c>
    </row>
    <row r="31" spans="1:10" x14ac:dyDescent="0.35">
      <c r="A31" s="16" t="s">
        <v>20</v>
      </c>
      <c r="B31" s="18">
        <v>2025</v>
      </c>
      <c r="E31" s="9">
        <v>170000</v>
      </c>
      <c r="F31" s="9">
        <v>172939.15</v>
      </c>
      <c r="G31" s="13"/>
      <c r="I31" s="9"/>
    </row>
    <row r="33" spans="1:7" x14ac:dyDescent="0.35">
      <c r="A33" s="10" t="s">
        <v>21</v>
      </c>
      <c r="B33" s="10"/>
      <c r="C33" s="14"/>
      <c r="D33" s="10"/>
      <c r="E33" s="10"/>
      <c r="F33" s="10"/>
      <c r="G33" s="14">
        <f>G31+G28</f>
        <v>2560840.1799999988</v>
      </c>
    </row>
    <row r="35" spans="1:7" x14ac:dyDescent="0.35">
      <c r="A35" s="19" t="s">
        <v>22</v>
      </c>
      <c r="B35" s="19"/>
      <c r="C35" s="20"/>
      <c r="D35" s="19"/>
      <c r="E35" s="19"/>
      <c r="F35" s="19"/>
      <c r="G35" s="20">
        <f>1073332.3+1021.22+7688.37+7244.42</f>
        <v>1089286.31</v>
      </c>
    </row>
  </sheetData>
  <mergeCells count="1"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6707-526B-4091-A4C7-D4648E5D329D}">
  <dimension ref="A1:J36"/>
  <sheetViews>
    <sheetView tabSelected="1" topLeftCell="A29" workbookViewId="0">
      <selection activeCell="F29" sqref="F29"/>
    </sheetView>
  </sheetViews>
  <sheetFormatPr defaultColWidth="10.90625" defaultRowHeight="14.5" x14ac:dyDescent="0.35"/>
  <cols>
    <col min="1" max="1" width="35.81640625" customWidth="1"/>
    <col min="2" max="2" width="15.453125" customWidth="1"/>
    <col min="3" max="3" width="12.08984375" style="9" customWidth="1"/>
    <col min="4" max="4" width="5.54296875" customWidth="1"/>
    <col min="5" max="5" width="14.453125" customWidth="1"/>
    <col min="6" max="6" width="18" customWidth="1"/>
    <col min="7" max="7" width="17" customWidth="1"/>
    <col min="8" max="8" width="12" bestFit="1" customWidth="1"/>
    <col min="10" max="10" width="12" bestFit="1" customWidth="1"/>
    <col min="257" max="257" width="32" customWidth="1"/>
    <col min="258" max="258" width="15.453125" customWidth="1"/>
    <col min="259" max="259" width="12.08984375" customWidth="1"/>
    <col min="260" max="260" width="5.54296875" customWidth="1"/>
    <col min="261" max="261" width="14.453125" customWidth="1"/>
    <col min="262" max="262" width="18" customWidth="1"/>
    <col min="263" max="263" width="17" customWidth="1"/>
    <col min="513" max="513" width="32" customWidth="1"/>
    <col min="514" max="514" width="15.453125" customWidth="1"/>
    <col min="515" max="515" width="12.08984375" customWidth="1"/>
    <col min="516" max="516" width="5.54296875" customWidth="1"/>
    <col min="517" max="517" width="14.453125" customWidth="1"/>
    <col min="518" max="518" width="18" customWidth="1"/>
    <col min="519" max="519" width="17" customWidth="1"/>
    <col min="769" max="769" width="32" customWidth="1"/>
    <col min="770" max="770" width="15.453125" customWidth="1"/>
    <col min="771" max="771" width="12.08984375" customWidth="1"/>
    <col min="772" max="772" width="5.54296875" customWidth="1"/>
    <col min="773" max="773" width="14.453125" customWidth="1"/>
    <col min="774" max="774" width="18" customWidth="1"/>
    <col min="775" max="775" width="17" customWidth="1"/>
    <col min="1025" max="1025" width="32" customWidth="1"/>
    <col min="1026" max="1026" width="15.453125" customWidth="1"/>
    <col min="1027" max="1027" width="12.08984375" customWidth="1"/>
    <col min="1028" max="1028" width="5.54296875" customWidth="1"/>
    <col min="1029" max="1029" width="14.453125" customWidth="1"/>
    <col min="1030" max="1030" width="18" customWidth="1"/>
    <col min="1031" max="1031" width="17" customWidth="1"/>
    <col min="1281" max="1281" width="32" customWidth="1"/>
    <col min="1282" max="1282" width="15.453125" customWidth="1"/>
    <col min="1283" max="1283" width="12.08984375" customWidth="1"/>
    <col min="1284" max="1284" width="5.54296875" customWidth="1"/>
    <col min="1285" max="1285" width="14.453125" customWidth="1"/>
    <col min="1286" max="1286" width="18" customWidth="1"/>
    <col min="1287" max="1287" width="17" customWidth="1"/>
    <col min="1537" max="1537" width="32" customWidth="1"/>
    <col min="1538" max="1538" width="15.453125" customWidth="1"/>
    <col min="1539" max="1539" width="12.08984375" customWidth="1"/>
    <col min="1540" max="1540" width="5.54296875" customWidth="1"/>
    <col min="1541" max="1541" width="14.453125" customWidth="1"/>
    <col min="1542" max="1542" width="18" customWidth="1"/>
    <col min="1543" max="1543" width="17" customWidth="1"/>
    <col min="1793" max="1793" width="32" customWidth="1"/>
    <col min="1794" max="1794" width="15.453125" customWidth="1"/>
    <col min="1795" max="1795" width="12.08984375" customWidth="1"/>
    <col min="1796" max="1796" width="5.54296875" customWidth="1"/>
    <col min="1797" max="1797" width="14.453125" customWidth="1"/>
    <col min="1798" max="1798" width="18" customWidth="1"/>
    <col min="1799" max="1799" width="17" customWidth="1"/>
    <col min="2049" max="2049" width="32" customWidth="1"/>
    <col min="2050" max="2050" width="15.453125" customWidth="1"/>
    <col min="2051" max="2051" width="12.08984375" customWidth="1"/>
    <col min="2052" max="2052" width="5.54296875" customWidth="1"/>
    <col min="2053" max="2053" width="14.453125" customWidth="1"/>
    <col min="2054" max="2054" width="18" customWidth="1"/>
    <col min="2055" max="2055" width="17" customWidth="1"/>
    <col min="2305" max="2305" width="32" customWidth="1"/>
    <col min="2306" max="2306" width="15.453125" customWidth="1"/>
    <col min="2307" max="2307" width="12.08984375" customWidth="1"/>
    <col min="2308" max="2308" width="5.54296875" customWidth="1"/>
    <col min="2309" max="2309" width="14.453125" customWidth="1"/>
    <col min="2310" max="2310" width="18" customWidth="1"/>
    <col min="2311" max="2311" width="17" customWidth="1"/>
    <col min="2561" max="2561" width="32" customWidth="1"/>
    <col min="2562" max="2562" width="15.453125" customWidth="1"/>
    <col min="2563" max="2563" width="12.08984375" customWidth="1"/>
    <col min="2564" max="2564" width="5.54296875" customWidth="1"/>
    <col min="2565" max="2565" width="14.453125" customWidth="1"/>
    <col min="2566" max="2566" width="18" customWidth="1"/>
    <col min="2567" max="2567" width="17" customWidth="1"/>
    <col min="2817" max="2817" width="32" customWidth="1"/>
    <col min="2818" max="2818" width="15.453125" customWidth="1"/>
    <col min="2819" max="2819" width="12.08984375" customWidth="1"/>
    <col min="2820" max="2820" width="5.54296875" customWidth="1"/>
    <col min="2821" max="2821" width="14.453125" customWidth="1"/>
    <col min="2822" max="2822" width="18" customWidth="1"/>
    <col min="2823" max="2823" width="17" customWidth="1"/>
    <col min="3073" max="3073" width="32" customWidth="1"/>
    <col min="3074" max="3074" width="15.453125" customWidth="1"/>
    <col min="3075" max="3075" width="12.08984375" customWidth="1"/>
    <col min="3076" max="3076" width="5.54296875" customWidth="1"/>
    <col min="3077" max="3077" width="14.453125" customWidth="1"/>
    <col min="3078" max="3078" width="18" customWidth="1"/>
    <col min="3079" max="3079" width="17" customWidth="1"/>
    <col min="3329" max="3329" width="32" customWidth="1"/>
    <col min="3330" max="3330" width="15.453125" customWidth="1"/>
    <col min="3331" max="3331" width="12.08984375" customWidth="1"/>
    <col min="3332" max="3332" width="5.54296875" customWidth="1"/>
    <col min="3333" max="3333" width="14.453125" customWidth="1"/>
    <col min="3334" max="3334" width="18" customWidth="1"/>
    <col min="3335" max="3335" width="17" customWidth="1"/>
    <col min="3585" max="3585" width="32" customWidth="1"/>
    <col min="3586" max="3586" width="15.453125" customWidth="1"/>
    <col min="3587" max="3587" width="12.08984375" customWidth="1"/>
    <col min="3588" max="3588" width="5.54296875" customWidth="1"/>
    <col min="3589" max="3589" width="14.453125" customWidth="1"/>
    <col min="3590" max="3590" width="18" customWidth="1"/>
    <col min="3591" max="3591" width="17" customWidth="1"/>
    <col min="3841" max="3841" width="32" customWidth="1"/>
    <col min="3842" max="3842" width="15.453125" customWidth="1"/>
    <col min="3843" max="3843" width="12.08984375" customWidth="1"/>
    <col min="3844" max="3844" width="5.54296875" customWidth="1"/>
    <col min="3845" max="3845" width="14.453125" customWidth="1"/>
    <col min="3846" max="3846" width="18" customWidth="1"/>
    <col min="3847" max="3847" width="17" customWidth="1"/>
    <col min="4097" max="4097" width="32" customWidth="1"/>
    <col min="4098" max="4098" width="15.453125" customWidth="1"/>
    <col min="4099" max="4099" width="12.08984375" customWidth="1"/>
    <col min="4100" max="4100" width="5.54296875" customWidth="1"/>
    <col min="4101" max="4101" width="14.453125" customWidth="1"/>
    <col min="4102" max="4102" width="18" customWidth="1"/>
    <col min="4103" max="4103" width="17" customWidth="1"/>
    <col min="4353" max="4353" width="32" customWidth="1"/>
    <col min="4354" max="4354" width="15.453125" customWidth="1"/>
    <col min="4355" max="4355" width="12.08984375" customWidth="1"/>
    <col min="4356" max="4356" width="5.54296875" customWidth="1"/>
    <col min="4357" max="4357" width="14.453125" customWidth="1"/>
    <col min="4358" max="4358" width="18" customWidth="1"/>
    <col min="4359" max="4359" width="17" customWidth="1"/>
    <col min="4609" max="4609" width="32" customWidth="1"/>
    <col min="4610" max="4610" width="15.453125" customWidth="1"/>
    <col min="4611" max="4611" width="12.08984375" customWidth="1"/>
    <col min="4612" max="4612" width="5.54296875" customWidth="1"/>
    <col min="4613" max="4613" width="14.453125" customWidth="1"/>
    <col min="4614" max="4614" width="18" customWidth="1"/>
    <col min="4615" max="4615" width="17" customWidth="1"/>
    <col min="4865" max="4865" width="32" customWidth="1"/>
    <col min="4866" max="4866" width="15.453125" customWidth="1"/>
    <col min="4867" max="4867" width="12.08984375" customWidth="1"/>
    <col min="4868" max="4868" width="5.54296875" customWidth="1"/>
    <col min="4869" max="4869" width="14.453125" customWidth="1"/>
    <col min="4870" max="4870" width="18" customWidth="1"/>
    <col min="4871" max="4871" width="17" customWidth="1"/>
    <col min="5121" max="5121" width="32" customWidth="1"/>
    <col min="5122" max="5122" width="15.453125" customWidth="1"/>
    <col min="5123" max="5123" width="12.08984375" customWidth="1"/>
    <col min="5124" max="5124" width="5.54296875" customWidth="1"/>
    <col min="5125" max="5125" width="14.453125" customWidth="1"/>
    <col min="5126" max="5126" width="18" customWidth="1"/>
    <col min="5127" max="5127" width="17" customWidth="1"/>
    <col min="5377" max="5377" width="32" customWidth="1"/>
    <col min="5378" max="5378" width="15.453125" customWidth="1"/>
    <col min="5379" max="5379" width="12.08984375" customWidth="1"/>
    <col min="5380" max="5380" width="5.54296875" customWidth="1"/>
    <col min="5381" max="5381" width="14.453125" customWidth="1"/>
    <col min="5382" max="5382" width="18" customWidth="1"/>
    <col min="5383" max="5383" width="17" customWidth="1"/>
    <col min="5633" max="5633" width="32" customWidth="1"/>
    <col min="5634" max="5634" width="15.453125" customWidth="1"/>
    <col min="5635" max="5635" width="12.08984375" customWidth="1"/>
    <col min="5636" max="5636" width="5.54296875" customWidth="1"/>
    <col min="5637" max="5637" width="14.453125" customWidth="1"/>
    <col min="5638" max="5638" width="18" customWidth="1"/>
    <col min="5639" max="5639" width="17" customWidth="1"/>
    <col min="5889" max="5889" width="32" customWidth="1"/>
    <col min="5890" max="5890" width="15.453125" customWidth="1"/>
    <col min="5891" max="5891" width="12.08984375" customWidth="1"/>
    <col min="5892" max="5892" width="5.54296875" customWidth="1"/>
    <col min="5893" max="5893" width="14.453125" customWidth="1"/>
    <col min="5894" max="5894" width="18" customWidth="1"/>
    <col min="5895" max="5895" width="17" customWidth="1"/>
    <col min="6145" max="6145" width="32" customWidth="1"/>
    <col min="6146" max="6146" width="15.453125" customWidth="1"/>
    <col min="6147" max="6147" width="12.08984375" customWidth="1"/>
    <col min="6148" max="6148" width="5.54296875" customWidth="1"/>
    <col min="6149" max="6149" width="14.453125" customWidth="1"/>
    <col min="6150" max="6150" width="18" customWidth="1"/>
    <col min="6151" max="6151" width="17" customWidth="1"/>
    <col min="6401" max="6401" width="32" customWidth="1"/>
    <col min="6402" max="6402" width="15.453125" customWidth="1"/>
    <col min="6403" max="6403" width="12.08984375" customWidth="1"/>
    <col min="6404" max="6404" width="5.54296875" customWidth="1"/>
    <col min="6405" max="6405" width="14.453125" customWidth="1"/>
    <col min="6406" max="6406" width="18" customWidth="1"/>
    <col min="6407" max="6407" width="17" customWidth="1"/>
    <col min="6657" max="6657" width="32" customWidth="1"/>
    <col min="6658" max="6658" width="15.453125" customWidth="1"/>
    <col min="6659" max="6659" width="12.08984375" customWidth="1"/>
    <col min="6660" max="6660" width="5.54296875" customWidth="1"/>
    <col min="6661" max="6661" width="14.453125" customWidth="1"/>
    <col min="6662" max="6662" width="18" customWidth="1"/>
    <col min="6663" max="6663" width="17" customWidth="1"/>
    <col min="6913" max="6913" width="32" customWidth="1"/>
    <col min="6914" max="6914" width="15.453125" customWidth="1"/>
    <col min="6915" max="6915" width="12.08984375" customWidth="1"/>
    <col min="6916" max="6916" width="5.54296875" customWidth="1"/>
    <col min="6917" max="6917" width="14.453125" customWidth="1"/>
    <col min="6918" max="6918" width="18" customWidth="1"/>
    <col min="6919" max="6919" width="17" customWidth="1"/>
    <col min="7169" max="7169" width="32" customWidth="1"/>
    <col min="7170" max="7170" width="15.453125" customWidth="1"/>
    <col min="7171" max="7171" width="12.08984375" customWidth="1"/>
    <col min="7172" max="7172" width="5.54296875" customWidth="1"/>
    <col min="7173" max="7173" width="14.453125" customWidth="1"/>
    <col min="7174" max="7174" width="18" customWidth="1"/>
    <col min="7175" max="7175" width="17" customWidth="1"/>
    <col min="7425" max="7425" width="32" customWidth="1"/>
    <col min="7426" max="7426" width="15.453125" customWidth="1"/>
    <col min="7427" max="7427" width="12.08984375" customWidth="1"/>
    <col min="7428" max="7428" width="5.54296875" customWidth="1"/>
    <col min="7429" max="7429" width="14.453125" customWidth="1"/>
    <col min="7430" max="7430" width="18" customWidth="1"/>
    <col min="7431" max="7431" width="17" customWidth="1"/>
    <col min="7681" max="7681" width="32" customWidth="1"/>
    <col min="7682" max="7682" width="15.453125" customWidth="1"/>
    <col min="7683" max="7683" width="12.08984375" customWidth="1"/>
    <col min="7684" max="7684" width="5.54296875" customWidth="1"/>
    <col min="7685" max="7685" width="14.453125" customWidth="1"/>
    <col min="7686" max="7686" width="18" customWidth="1"/>
    <col min="7687" max="7687" width="17" customWidth="1"/>
    <col min="7937" max="7937" width="32" customWidth="1"/>
    <col min="7938" max="7938" width="15.453125" customWidth="1"/>
    <col min="7939" max="7939" width="12.08984375" customWidth="1"/>
    <col min="7940" max="7940" width="5.54296875" customWidth="1"/>
    <col min="7941" max="7941" width="14.453125" customWidth="1"/>
    <col min="7942" max="7942" width="18" customWidth="1"/>
    <col min="7943" max="7943" width="17" customWidth="1"/>
    <col min="8193" max="8193" width="32" customWidth="1"/>
    <col min="8194" max="8194" width="15.453125" customWidth="1"/>
    <col min="8195" max="8195" width="12.08984375" customWidth="1"/>
    <col min="8196" max="8196" width="5.54296875" customWidth="1"/>
    <col min="8197" max="8197" width="14.453125" customWidth="1"/>
    <col min="8198" max="8198" width="18" customWidth="1"/>
    <col min="8199" max="8199" width="17" customWidth="1"/>
    <col min="8449" max="8449" width="32" customWidth="1"/>
    <col min="8450" max="8450" width="15.453125" customWidth="1"/>
    <col min="8451" max="8451" width="12.08984375" customWidth="1"/>
    <col min="8452" max="8452" width="5.54296875" customWidth="1"/>
    <col min="8453" max="8453" width="14.453125" customWidth="1"/>
    <col min="8454" max="8454" width="18" customWidth="1"/>
    <col min="8455" max="8455" width="17" customWidth="1"/>
    <col min="8705" max="8705" width="32" customWidth="1"/>
    <col min="8706" max="8706" width="15.453125" customWidth="1"/>
    <col min="8707" max="8707" width="12.08984375" customWidth="1"/>
    <col min="8708" max="8708" width="5.54296875" customWidth="1"/>
    <col min="8709" max="8709" width="14.453125" customWidth="1"/>
    <col min="8710" max="8710" width="18" customWidth="1"/>
    <col min="8711" max="8711" width="17" customWidth="1"/>
    <col min="8961" max="8961" width="32" customWidth="1"/>
    <col min="8962" max="8962" width="15.453125" customWidth="1"/>
    <col min="8963" max="8963" width="12.08984375" customWidth="1"/>
    <col min="8964" max="8964" width="5.54296875" customWidth="1"/>
    <col min="8965" max="8965" width="14.453125" customWidth="1"/>
    <col min="8966" max="8966" width="18" customWidth="1"/>
    <col min="8967" max="8967" width="17" customWidth="1"/>
    <col min="9217" max="9217" width="32" customWidth="1"/>
    <col min="9218" max="9218" width="15.453125" customWidth="1"/>
    <col min="9219" max="9219" width="12.08984375" customWidth="1"/>
    <col min="9220" max="9220" width="5.54296875" customWidth="1"/>
    <col min="9221" max="9221" width="14.453125" customWidth="1"/>
    <col min="9222" max="9222" width="18" customWidth="1"/>
    <col min="9223" max="9223" width="17" customWidth="1"/>
    <col min="9473" max="9473" width="32" customWidth="1"/>
    <col min="9474" max="9474" width="15.453125" customWidth="1"/>
    <col min="9475" max="9475" width="12.08984375" customWidth="1"/>
    <col min="9476" max="9476" width="5.54296875" customWidth="1"/>
    <col min="9477" max="9477" width="14.453125" customWidth="1"/>
    <col min="9478" max="9478" width="18" customWidth="1"/>
    <col min="9479" max="9479" width="17" customWidth="1"/>
    <col min="9729" max="9729" width="32" customWidth="1"/>
    <col min="9730" max="9730" width="15.453125" customWidth="1"/>
    <col min="9731" max="9731" width="12.08984375" customWidth="1"/>
    <col min="9732" max="9732" width="5.54296875" customWidth="1"/>
    <col min="9733" max="9733" width="14.453125" customWidth="1"/>
    <col min="9734" max="9734" width="18" customWidth="1"/>
    <col min="9735" max="9735" width="17" customWidth="1"/>
    <col min="9985" max="9985" width="32" customWidth="1"/>
    <col min="9986" max="9986" width="15.453125" customWidth="1"/>
    <col min="9987" max="9987" width="12.08984375" customWidth="1"/>
    <col min="9988" max="9988" width="5.54296875" customWidth="1"/>
    <col min="9989" max="9989" width="14.453125" customWidth="1"/>
    <col min="9990" max="9990" width="18" customWidth="1"/>
    <col min="9991" max="9991" width="17" customWidth="1"/>
    <col min="10241" max="10241" width="32" customWidth="1"/>
    <col min="10242" max="10242" width="15.453125" customWidth="1"/>
    <col min="10243" max="10243" width="12.08984375" customWidth="1"/>
    <col min="10244" max="10244" width="5.54296875" customWidth="1"/>
    <col min="10245" max="10245" width="14.453125" customWidth="1"/>
    <col min="10246" max="10246" width="18" customWidth="1"/>
    <col min="10247" max="10247" width="17" customWidth="1"/>
    <col min="10497" max="10497" width="32" customWidth="1"/>
    <col min="10498" max="10498" width="15.453125" customWidth="1"/>
    <col min="10499" max="10499" width="12.08984375" customWidth="1"/>
    <col min="10500" max="10500" width="5.54296875" customWidth="1"/>
    <col min="10501" max="10501" width="14.453125" customWidth="1"/>
    <col min="10502" max="10502" width="18" customWidth="1"/>
    <col min="10503" max="10503" width="17" customWidth="1"/>
    <col min="10753" max="10753" width="32" customWidth="1"/>
    <col min="10754" max="10754" width="15.453125" customWidth="1"/>
    <col min="10755" max="10755" width="12.08984375" customWidth="1"/>
    <col min="10756" max="10756" width="5.54296875" customWidth="1"/>
    <col min="10757" max="10757" width="14.453125" customWidth="1"/>
    <col min="10758" max="10758" width="18" customWidth="1"/>
    <col min="10759" max="10759" width="17" customWidth="1"/>
    <col min="11009" max="11009" width="32" customWidth="1"/>
    <col min="11010" max="11010" width="15.453125" customWidth="1"/>
    <col min="11011" max="11011" width="12.08984375" customWidth="1"/>
    <col min="11012" max="11012" width="5.54296875" customWidth="1"/>
    <col min="11013" max="11013" width="14.453125" customWidth="1"/>
    <col min="11014" max="11014" width="18" customWidth="1"/>
    <col min="11015" max="11015" width="17" customWidth="1"/>
    <col min="11265" max="11265" width="32" customWidth="1"/>
    <col min="11266" max="11266" width="15.453125" customWidth="1"/>
    <col min="11267" max="11267" width="12.08984375" customWidth="1"/>
    <col min="11268" max="11268" width="5.54296875" customWidth="1"/>
    <col min="11269" max="11269" width="14.453125" customWidth="1"/>
    <col min="11270" max="11270" width="18" customWidth="1"/>
    <col min="11271" max="11271" width="17" customWidth="1"/>
    <col min="11521" max="11521" width="32" customWidth="1"/>
    <col min="11522" max="11522" width="15.453125" customWidth="1"/>
    <col min="11523" max="11523" width="12.08984375" customWidth="1"/>
    <col min="11524" max="11524" width="5.54296875" customWidth="1"/>
    <col min="11525" max="11525" width="14.453125" customWidth="1"/>
    <col min="11526" max="11526" width="18" customWidth="1"/>
    <col min="11527" max="11527" width="17" customWidth="1"/>
    <col min="11777" max="11777" width="32" customWidth="1"/>
    <col min="11778" max="11778" width="15.453125" customWidth="1"/>
    <col min="11779" max="11779" width="12.08984375" customWidth="1"/>
    <col min="11780" max="11780" width="5.54296875" customWidth="1"/>
    <col min="11781" max="11781" width="14.453125" customWidth="1"/>
    <col min="11782" max="11782" width="18" customWidth="1"/>
    <col min="11783" max="11783" width="17" customWidth="1"/>
    <col min="12033" max="12033" width="32" customWidth="1"/>
    <col min="12034" max="12034" width="15.453125" customWidth="1"/>
    <col min="12035" max="12035" width="12.08984375" customWidth="1"/>
    <col min="12036" max="12036" width="5.54296875" customWidth="1"/>
    <col min="12037" max="12037" width="14.453125" customWidth="1"/>
    <col min="12038" max="12038" width="18" customWidth="1"/>
    <col min="12039" max="12039" width="17" customWidth="1"/>
    <col min="12289" max="12289" width="32" customWidth="1"/>
    <col min="12290" max="12290" width="15.453125" customWidth="1"/>
    <col min="12291" max="12291" width="12.08984375" customWidth="1"/>
    <col min="12292" max="12292" width="5.54296875" customWidth="1"/>
    <col min="12293" max="12293" width="14.453125" customWidth="1"/>
    <col min="12294" max="12294" width="18" customWidth="1"/>
    <col min="12295" max="12295" width="17" customWidth="1"/>
    <col min="12545" max="12545" width="32" customWidth="1"/>
    <col min="12546" max="12546" width="15.453125" customWidth="1"/>
    <col min="12547" max="12547" width="12.08984375" customWidth="1"/>
    <col min="12548" max="12548" width="5.54296875" customWidth="1"/>
    <col min="12549" max="12549" width="14.453125" customWidth="1"/>
    <col min="12550" max="12550" width="18" customWidth="1"/>
    <col min="12551" max="12551" width="17" customWidth="1"/>
    <col min="12801" max="12801" width="32" customWidth="1"/>
    <col min="12802" max="12802" width="15.453125" customWidth="1"/>
    <col min="12803" max="12803" width="12.08984375" customWidth="1"/>
    <col min="12804" max="12804" width="5.54296875" customWidth="1"/>
    <col min="12805" max="12805" width="14.453125" customWidth="1"/>
    <col min="12806" max="12806" width="18" customWidth="1"/>
    <col min="12807" max="12807" width="17" customWidth="1"/>
    <col min="13057" max="13057" width="32" customWidth="1"/>
    <col min="13058" max="13058" width="15.453125" customWidth="1"/>
    <col min="13059" max="13059" width="12.08984375" customWidth="1"/>
    <col min="13060" max="13060" width="5.54296875" customWidth="1"/>
    <col min="13061" max="13061" width="14.453125" customWidth="1"/>
    <col min="13062" max="13062" width="18" customWidth="1"/>
    <col min="13063" max="13063" width="17" customWidth="1"/>
    <col min="13313" max="13313" width="32" customWidth="1"/>
    <col min="13314" max="13314" width="15.453125" customWidth="1"/>
    <col min="13315" max="13315" width="12.08984375" customWidth="1"/>
    <col min="13316" max="13316" width="5.54296875" customWidth="1"/>
    <col min="13317" max="13317" width="14.453125" customWidth="1"/>
    <col min="13318" max="13318" width="18" customWidth="1"/>
    <col min="13319" max="13319" width="17" customWidth="1"/>
    <col min="13569" max="13569" width="32" customWidth="1"/>
    <col min="13570" max="13570" width="15.453125" customWidth="1"/>
    <col min="13571" max="13571" width="12.08984375" customWidth="1"/>
    <col min="13572" max="13572" width="5.54296875" customWidth="1"/>
    <col min="13573" max="13573" width="14.453125" customWidth="1"/>
    <col min="13574" max="13574" width="18" customWidth="1"/>
    <col min="13575" max="13575" width="17" customWidth="1"/>
    <col min="13825" max="13825" width="32" customWidth="1"/>
    <col min="13826" max="13826" width="15.453125" customWidth="1"/>
    <col min="13827" max="13827" width="12.08984375" customWidth="1"/>
    <col min="13828" max="13828" width="5.54296875" customWidth="1"/>
    <col min="13829" max="13829" width="14.453125" customWidth="1"/>
    <col min="13830" max="13830" width="18" customWidth="1"/>
    <col min="13831" max="13831" width="17" customWidth="1"/>
    <col min="14081" max="14081" width="32" customWidth="1"/>
    <col min="14082" max="14082" width="15.453125" customWidth="1"/>
    <col min="14083" max="14083" width="12.08984375" customWidth="1"/>
    <col min="14084" max="14084" width="5.54296875" customWidth="1"/>
    <col min="14085" max="14085" width="14.453125" customWidth="1"/>
    <col min="14086" max="14086" width="18" customWidth="1"/>
    <col min="14087" max="14087" width="17" customWidth="1"/>
    <col min="14337" max="14337" width="32" customWidth="1"/>
    <col min="14338" max="14338" width="15.453125" customWidth="1"/>
    <col min="14339" max="14339" width="12.08984375" customWidth="1"/>
    <col min="14340" max="14340" width="5.54296875" customWidth="1"/>
    <col min="14341" max="14341" width="14.453125" customWidth="1"/>
    <col min="14342" max="14342" width="18" customWidth="1"/>
    <col min="14343" max="14343" width="17" customWidth="1"/>
    <col min="14593" max="14593" width="32" customWidth="1"/>
    <col min="14594" max="14594" width="15.453125" customWidth="1"/>
    <col min="14595" max="14595" width="12.08984375" customWidth="1"/>
    <col min="14596" max="14596" width="5.54296875" customWidth="1"/>
    <col min="14597" max="14597" width="14.453125" customWidth="1"/>
    <col min="14598" max="14598" width="18" customWidth="1"/>
    <col min="14599" max="14599" width="17" customWidth="1"/>
    <col min="14849" max="14849" width="32" customWidth="1"/>
    <col min="14850" max="14850" width="15.453125" customWidth="1"/>
    <col min="14851" max="14851" width="12.08984375" customWidth="1"/>
    <col min="14852" max="14852" width="5.54296875" customWidth="1"/>
    <col min="14853" max="14853" width="14.453125" customWidth="1"/>
    <col min="14854" max="14854" width="18" customWidth="1"/>
    <col min="14855" max="14855" width="17" customWidth="1"/>
    <col min="15105" max="15105" width="32" customWidth="1"/>
    <col min="15106" max="15106" width="15.453125" customWidth="1"/>
    <col min="15107" max="15107" width="12.08984375" customWidth="1"/>
    <col min="15108" max="15108" width="5.54296875" customWidth="1"/>
    <col min="15109" max="15109" width="14.453125" customWidth="1"/>
    <col min="15110" max="15110" width="18" customWidth="1"/>
    <col min="15111" max="15111" width="17" customWidth="1"/>
    <col min="15361" max="15361" width="32" customWidth="1"/>
    <col min="15362" max="15362" width="15.453125" customWidth="1"/>
    <col min="15363" max="15363" width="12.08984375" customWidth="1"/>
    <col min="15364" max="15364" width="5.54296875" customWidth="1"/>
    <col min="15365" max="15365" width="14.453125" customWidth="1"/>
    <col min="15366" max="15366" width="18" customWidth="1"/>
    <col min="15367" max="15367" width="17" customWidth="1"/>
    <col min="15617" max="15617" width="32" customWidth="1"/>
    <col min="15618" max="15618" width="15.453125" customWidth="1"/>
    <col min="15619" max="15619" width="12.08984375" customWidth="1"/>
    <col min="15620" max="15620" width="5.54296875" customWidth="1"/>
    <col min="15621" max="15621" width="14.453125" customWidth="1"/>
    <col min="15622" max="15622" width="18" customWidth="1"/>
    <col min="15623" max="15623" width="17" customWidth="1"/>
    <col min="15873" max="15873" width="32" customWidth="1"/>
    <col min="15874" max="15874" width="15.453125" customWidth="1"/>
    <col min="15875" max="15875" width="12.08984375" customWidth="1"/>
    <col min="15876" max="15876" width="5.54296875" customWidth="1"/>
    <col min="15877" max="15877" width="14.453125" customWidth="1"/>
    <col min="15878" max="15878" width="18" customWidth="1"/>
    <col min="15879" max="15879" width="17" customWidth="1"/>
    <col min="16129" max="16129" width="32" customWidth="1"/>
    <col min="16130" max="16130" width="15.453125" customWidth="1"/>
    <col min="16131" max="16131" width="12.08984375" customWidth="1"/>
    <col min="16132" max="16132" width="5.54296875" customWidth="1"/>
    <col min="16133" max="16133" width="14.453125" customWidth="1"/>
    <col min="16134" max="16134" width="18" customWidth="1"/>
    <col min="16135" max="16135" width="17" customWidth="1"/>
  </cols>
  <sheetData>
    <row r="1" spans="1:7" x14ac:dyDescent="0.35">
      <c r="A1" s="1"/>
    </row>
    <row r="7" spans="1:7" x14ac:dyDescent="0.35">
      <c r="A7" s="28" t="s">
        <v>44</v>
      </c>
      <c r="B7" s="28"/>
      <c r="C7" s="28"/>
      <c r="D7" s="28"/>
      <c r="E7" s="28"/>
      <c r="F7" s="28"/>
      <c r="G7" s="28"/>
    </row>
    <row r="8" spans="1:7" x14ac:dyDescent="0.35">
      <c r="A8" s="2"/>
      <c r="B8" s="2"/>
      <c r="C8" s="23"/>
      <c r="D8" s="2"/>
      <c r="E8" s="2"/>
      <c r="F8" s="2"/>
      <c r="G8" s="2"/>
    </row>
    <row r="9" spans="1:7" x14ac:dyDescent="0.35">
      <c r="A9" s="3"/>
      <c r="E9" s="11" t="s">
        <v>1</v>
      </c>
      <c r="F9" s="11" t="s">
        <v>2</v>
      </c>
      <c r="G9" s="11" t="s">
        <v>3</v>
      </c>
    </row>
    <row r="10" spans="1:7" x14ac:dyDescent="0.35">
      <c r="A10" s="15" t="s">
        <v>4</v>
      </c>
    </row>
    <row r="11" spans="1:7" s="1" customFormat="1" x14ac:dyDescent="0.35">
      <c r="A11" s="1" t="s">
        <v>14</v>
      </c>
      <c r="B11" s="17" t="s">
        <v>15</v>
      </c>
      <c r="C11" s="9"/>
      <c r="D11"/>
      <c r="E11" s="3">
        <v>1598182.2</v>
      </c>
      <c r="F11" s="8">
        <v>1118727.54</v>
      </c>
      <c r="G11" s="7">
        <f>E11-F11</f>
        <v>479454.65999999992</v>
      </c>
    </row>
    <row r="12" spans="1:7" s="1" customFormat="1" x14ac:dyDescent="0.35">
      <c r="A12" s="4" t="s">
        <v>41</v>
      </c>
      <c r="B12" s="25" t="s">
        <v>42</v>
      </c>
      <c r="C12" s="9"/>
      <c r="D12"/>
      <c r="E12" s="3">
        <v>19795</v>
      </c>
      <c r="F12" s="3">
        <v>9897.5</v>
      </c>
      <c r="G12" s="7">
        <f>E12-F12</f>
        <v>9897.5</v>
      </c>
    </row>
    <row r="13" spans="1:7" s="1" customFormat="1" x14ac:dyDescent="0.35">
      <c r="A13" s="4"/>
      <c r="B13" s="6"/>
      <c r="C13" s="9"/>
      <c r="D13"/>
      <c r="E13" s="3"/>
      <c r="F13" s="3"/>
      <c r="G13" s="7"/>
    </row>
    <row r="14" spans="1:7" x14ac:dyDescent="0.35">
      <c r="B14" s="6"/>
      <c r="E14" s="3"/>
      <c r="F14" s="3"/>
      <c r="G14" s="26">
        <f>SUM(G11:G13)</f>
        <v>489352.15999999992</v>
      </c>
    </row>
    <row r="15" spans="1:7" x14ac:dyDescent="0.35">
      <c r="A15" s="15" t="s">
        <v>5</v>
      </c>
      <c r="B15" s="6"/>
      <c r="F15" s="3" t="s">
        <v>6</v>
      </c>
    </row>
    <row r="16" spans="1:7" x14ac:dyDescent="0.35">
      <c r="A16" s="1" t="s">
        <v>7</v>
      </c>
      <c r="B16" s="5" t="s">
        <v>8</v>
      </c>
      <c r="E16" s="8">
        <v>400000</v>
      </c>
      <c r="F16" s="8">
        <v>320000</v>
      </c>
      <c r="G16" s="7">
        <f>E16-F16</f>
        <v>80000</v>
      </c>
    </row>
    <row r="17" spans="1:10" x14ac:dyDescent="0.35">
      <c r="A17" s="3" t="s">
        <v>10</v>
      </c>
      <c r="B17" s="5" t="s">
        <v>11</v>
      </c>
      <c r="E17" s="3">
        <v>145152</v>
      </c>
      <c r="F17" s="3">
        <f>49155.08+28941.66+27261.74</f>
        <v>105358.48000000001</v>
      </c>
      <c r="G17" s="7">
        <f t="shared" ref="G17:G19" si="0">E17-F17</f>
        <v>39793.51999999999</v>
      </c>
    </row>
    <row r="18" spans="1:10" x14ac:dyDescent="0.35">
      <c r="A18" s="4" t="s">
        <v>27</v>
      </c>
      <c r="B18" s="5" t="s">
        <v>28</v>
      </c>
      <c r="E18" s="3">
        <f>2337330.4+1913759.21</f>
        <v>4251089.6099999994</v>
      </c>
      <c r="F18" s="3">
        <f>168292.22+281707.78+431458.95+750000+460000+450000+123686.46+790000</f>
        <v>3455145.41</v>
      </c>
      <c r="G18" s="7">
        <f>E18-F18</f>
        <v>795944.19999999925</v>
      </c>
    </row>
    <row r="19" spans="1:10" x14ac:dyDescent="0.35">
      <c r="A19" s="4" t="s">
        <v>12</v>
      </c>
      <c r="B19" s="5" t="s">
        <v>13</v>
      </c>
      <c r="E19" s="8">
        <v>187500</v>
      </c>
      <c r="F19" s="8">
        <f>37500+37500</f>
        <v>75000</v>
      </c>
      <c r="G19" s="7">
        <f t="shared" si="0"/>
        <v>112500</v>
      </c>
    </row>
    <row r="20" spans="1:10" x14ac:dyDescent="0.35">
      <c r="A20" s="1" t="s">
        <v>37</v>
      </c>
      <c r="B20" s="17" t="s">
        <v>38</v>
      </c>
      <c r="E20" s="3">
        <v>1646127.67</v>
      </c>
      <c r="F20" s="8">
        <v>1152289.3700000001</v>
      </c>
      <c r="G20" s="7">
        <f t="shared" ref="G20:G25" si="1">E20-F20</f>
        <v>493838.29999999981</v>
      </c>
      <c r="J20" s="9"/>
    </row>
    <row r="21" spans="1:10" x14ac:dyDescent="0.35">
      <c r="A21" s="4" t="s">
        <v>25</v>
      </c>
      <c r="B21" s="6" t="s">
        <v>23</v>
      </c>
      <c r="E21" s="21">
        <v>50000</v>
      </c>
      <c r="F21" s="9">
        <v>25000</v>
      </c>
      <c r="G21" s="7">
        <f t="shared" si="1"/>
        <v>25000</v>
      </c>
    </row>
    <row r="22" spans="1:10" x14ac:dyDescent="0.35">
      <c r="A22" s="22" t="s">
        <v>24</v>
      </c>
      <c r="B22" s="1" t="s">
        <v>26</v>
      </c>
      <c r="E22" s="21">
        <v>124500</v>
      </c>
      <c r="F22" s="9">
        <v>62250</v>
      </c>
      <c r="G22" s="7">
        <f t="shared" si="1"/>
        <v>62250</v>
      </c>
    </row>
    <row r="23" spans="1:10" x14ac:dyDescent="0.35">
      <c r="A23" s="22" t="s">
        <v>29</v>
      </c>
      <c r="B23" s="1" t="s">
        <v>32</v>
      </c>
      <c r="E23" s="21">
        <v>599270</v>
      </c>
      <c r="F23" s="9">
        <f>163540+5500</f>
        <v>169040</v>
      </c>
      <c r="G23" s="7">
        <f t="shared" si="1"/>
        <v>430230</v>
      </c>
    </row>
    <row r="24" spans="1:10" x14ac:dyDescent="0.35">
      <c r="A24" s="22" t="s">
        <v>30</v>
      </c>
      <c r="B24" s="1" t="s">
        <v>31</v>
      </c>
      <c r="E24" s="21">
        <v>53220</v>
      </c>
      <c r="F24" s="9">
        <v>21288</v>
      </c>
      <c r="G24" s="7">
        <f t="shared" si="1"/>
        <v>31932</v>
      </c>
      <c r="J24" s="7"/>
    </row>
    <row r="25" spans="1:10" x14ac:dyDescent="0.35">
      <c r="A25" s="22" t="s">
        <v>45</v>
      </c>
      <c r="B25" s="1" t="s">
        <v>46</v>
      </c>
      <c r="E25" s="21">
        <v>80334</v>
      </c>
      <c r="F25" s="9"/>
      <c r="G25" s="7">
        <f t="shared" si="1"/>
        <v>80334</v>
      </c>
      <c r="J25" s="7"/>
    </row>
    <row r="26" spans="1:10" x14ac:dyDescent="0.35">
      <c r="A26" s="22"/>
      <c r="B26" s="1"/>
      <c r="E26" s="21"/>
      <c r="F26" s="9"/>
      <c r="G26" s="7"/>
      <c r="J26" s="7"/>
    </row>
    <row r="27" spans="1:10" x14ac:dyDescent="0.35">
      <c r="A27" s="22"/>
      <c r="B27" s="1"/>
      <c r="E27" s="21"/>
      <c r="F27" s="9"/>
      <c r="G27" s="26">
        <f>SUM(G16:G26)</f>
        <v>2151822.0199999991</v>
      </c>
      <c r="J27" s="7"/>
    </row>
    <row r="28" spans="1:10" x14ac:dyDescent="0.35">
      <c r="A28" s="22"/>
      <c r="B28" s="6"/>
      <c r="E28" s="21"/>
      <c r="F28" s="9"/>
      <c r="G28" s="7"/>
      <c r="J28" s="7"/>
    </row>
    <row r="29" spans="1:10" x14ac:dyDescent="0.35">
      <c r="A29" s="3" t="s">
        <v>6</v>
      </c>
      <c r="B29" s="6" t="s">
        <v>16</v>
      </c>
      <c r="E29" s="9"/>
      <c r="F29" s="27" t="s">
        <v>40</v>
      </c>
      <c r="G29" s="13">
        <f>SUM(G14:G25)</f>
        <v>2641174.1799999988</v>
      </c>
      <c r="H29" s="7"/>
      <c r="I29" s="9"/>
      <c r="J29" s="9"/>
    </row>
    <row r="30" spans="1:10" x14ac:dyDescent="0.35">
      <c r="E30" s="9"/>
      <c r="F30" s="9"/>
      <c r="G30" s="9"/>
    </row>
    <row r="31" spans="1:10" x14ac:dyDescent="0.35">
      <c r="E31" s="12" t="s">
        <v>17</v>
      </c>
      <c r="F31" s="12" t="s">
        <v>18</v>
      </c>
      <c r="G31" s="12" t="s">
        <v>19</v>
      </c>
    </row>
    <row r="32" spans="1:10" x14ac:dyDescent="0.35">
      <c r="A32" s="16" t="s">
        <v>20</v>
      </c>
      <c r="B32" s="18">
        <v>2025</v>
      </c>
      <c r="E32" s="9">
        <v>170000</v>
      </c>
      <c r="F32" s="9">
        <v>174939.15</v>
      </c>
      <c r="G32" s="13"/>
      <c r="I32" s="9"/>
    </row>
    <row r="34" spans="1:7" x14ac:dyDescent="0.35">
      <c r="A34" s="10" t="s">
        <v>21</v>
      </c>
      <c r="B34" s="10"/>
      <c r="C34" s="14"/>
      <c r="D34" s="10"/>
      <c r="E34" s="10"/>
      <c r="F34" s="10"/>
      <c r="G34" s="14">
        <f>G14+G27</f>
        <v>2641174.1799999988</v>
      </c>
    </row>
    <row r="36" spans="1:7" x14ac:dyDescent="0.35">
      <c r="A36" s="19" t="s">
        <v>22</v>
      </c>
      <c r="B36" s="19"/>
      <c r="C36" s="20"/>
      <c r="D36" s="19"/>
      <c r="E36" s="19"/>
      <c r="F36" s="19"/>
      <c r="G36" s="20">
        <f>921552.47+1142.43+7688.37+7244.42</f>
        <v>937627.69000000006</v>
      </c>
    </row>
  </sheetData>
  <mergeCells count="1">
    <mergeCell ref="A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5ff6876b7ab586cbfe48bde8cbfb1be9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56305f06d357d2e6ff310f1ad0ca8bdc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2f4827-23ce-43c5-a232-6be14f1d3f55" xsi:nil="true"/>
    <lcf76f155ced4ddcb4097134ff3c332f xmlns="3da24565-8b77-45e0-9465-ff23cf6f6a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356F0A-5F4A-42C1-823D-BCF705071F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00AED5-20BF-441D-BB9B-1DBB3AABE98D}"/>
</file>

<file path=customXml/itemProps3.xml><?xml version="1.0" encoding="utf-8"?>
<ds:datastoreItem xmlns:ds="http://schemas.openxmlformats.org/officeDocument/2006/customXml" ds:itemID="{8BCB730A-CD3A-40DF-9859-E0A5D908BDF5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54f826f-3ecf-43e4-a342-a88385cd6de3"/>
    <ds:schemaRef ds:uri="http://purl.org/dc/elements/1.1/"/>
    <ds:schemaRef ds:uri="252f4827-23ce-43c5-a232-6be14f1d3f55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31 03 2025</vt:lpstr>
      <vt:lpstr>18 06 2025</vt:lpstr>
      <vt:lpstr>30 06 2025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cp:lastPrinted>2025-01-30T10:21:04Z</cp:lastPrinted>
  <dcterms:created xsi:type="dcterms:W3CDTF">2024-04-30T10:14:34Z</dcterms:created>
  <dcterms:modified xsi:type="dcterms:W3CDTF">2025-07-17T08:57:07Z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