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Catherine\Downloads\"/>
    </mc:Choice>
  </mc:AlternateContent>
  <xr:revisionPtr revIDLastSave="0" documentId="8_{9FF28E09-E929-47F4-A595-A21306F69AB2}" xr6:coauthVersionLast="47" xr6:coauthVersionMax="47" xr10:uidLastSave="{00000000-0000-0000-0000-000000000000}"/>
  <bookViews>
    <workbookView xWindow="28680" yWindow="-120" windowWidth="29040" windowHeight="15720" tabRatio="334" xr2:uid="{87DB459C-8082-41AC-833A-FF266BCA7071}"/>
  </bookViews>
  <sheets>
    <sheet name="Balance périodique analytique 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1" l="1"/>
  <c r="D42" i="1" s="1"/>
  <c r="D44" i="1" s="1"/>
  <c r="F22" i="1"/>
  <c r="F30" i="1" s="1"/>
  <c r="F23" i="1"/>
  <c r="D16" i="1"/>
  <c r="D30" i="1"/>
  <c r="E11" i="1"/>
  <c r="E12" i="1"/>
  <c r="E13" i="1"/>
  <c r="E14" i="1"/>
  <c r="E15" i="1"/>
  <c r="E17" i="1"/>
  <c r="E18" i="1"/>
  <c r="E19" i="1"/>
  <c r="E20" i="1"/>
  <c r="E21" i="1"/>
  <c r="E22" i="1"/>
  <c r="E23" i="1"/>
  <c r="E24" i="1"/>
  <c r="E25" i="1"/>
  <c r="E26" i="1"/>
  <c r="E27" i="1"/>
  <c r="E28" i="1"/>
  <c r="E9" i="1"/>
  <c r="E30" i="1" s="1"/>
  <c r="C30" i="1"/>
  <c r="B30" i="1"/>
</calcChain>
</file>

<file path=xl/sharedStrings.xml><?xml version="1.0" encoding="utf-8"?>
<sst xmlns="http://schemas.openxmlformats.org/spreadsheetml/2006/main" count="49" uniqueCount="47">
  <si>
    <t>EUROPEAN DISABILITY FORUM AISBL</t>
  </si>
  <si>
    <t>Exercice 2025</t>
  </si>
  <si>
    <t>Situation as at 30/09/2025</t>
  </si>
  <si>
    <t>Total expenses</t>
  </si>
  <si>
    <t>Eligible expenses</t>
  </si>
  <si>
    <t>Grants income</t>
  </si>
  <si>
    <t>Projects Grants</t>
  </si>
  <si>
    <t>Grant budget 2025</t>
  </si>
  <si>
    <t>Projects</t>
  </si>
  <si>
    <t xml:space="preserve">Own Funds                               </t>
  </si>
  <si>
    <t>-</t>
  </si>
  <si>
    <t xml:space="preserve">Salary to be allocated                  </t>
  </si>
  <si>
    <t xml:space="preserve">Surplus of Unit Costs EC                </t>
  </si>
  <si>
    <t>Unrestricted income</t>
  </si>
  <si>
    <t>730000</t>
  </si>
  <si>
    <t xml:space="preserve">Membershipfees                          </t>
  </si>
  <si>
    <t>731000</t>
  </si>
  <si>
    <t xml:space="preserve">Donations                               </t>
  </si>
  <si>
    <t>732000</t>
  </si>
  <si>
    <t xml:space="preserve">Contribution Governing Bodies           </t>
  </si>
  <si>
    <t>733010</t>
  </si>
  <si>
    <t xml:space="preserve">EC Cofunding                            </t>
  </si>
  <si>
    <t>740000</t>
  </si>
  <si>
    <t xml:space="preserve">Other income                            </t>
  </si>
  <si>
    <t>750100</t>
  </si>
  <si>
    <t xml:space="preserve">Différence paiement                     </t>
  </si>
  <si>
    <t>754000</t>
  </si>
  <si>
    <t xml:space="preserve">Foreign exchange profit                 </t>
  </si>
  <si>
    <t xml:space="preserve">Total income </t>
  </si>
  <si>
    <t>Résultat as of 30/09/2025</t>
  </si>
  <si>
    <t xml:space="preserve">ACT4DYS-Enable people with disabilities and youth to act for sustainable cities                          </t>
  </si>
  <si>
    <t xml:space="preserve">KEEP Driven                           </t>
  </si>
  <si>
    <t xml:space="preserve">Accessible Spaces For All                            </t>
  </si>
  <si>
    <t xml:space="preserve">ATHENA: Bringing Accessibility and Design for All into Higher Education Curricula </t>
  </si>
  <si>
    <t xml:space="preserve">Operating Grant 2025                          </t>
  </si>
  <si>
    <t xml:space="preserve">BUILD: Improving energy performance and accessibility in buildings      </t>
  </si>
  <si>
    <t xml:space="preserve">Accessible EU                              </t>
  </si>
  <si>
    <t xml:space="preserve">Ukraine war: OPD led disability inclusive response and recovery (Phase 2)                         </t>
  </si>
  <si>
    <t xml:space="preserve">Empower Ukraine   </t>
  </si>
  <si>
    <t xml:space="preserve">European disability expertise 2024-2027     </t>
  </si>
  <si>
    <t xml:space="preserve">HEALTH: increasing access to healthcare for persons with disabilities           </t>
  </si>
  <si>
    <t xml:space="preserve">IDA. Secondement of Gordon Rettray                                     </t>
  </si>
  <si>
    <t xml:space="preserve">Disability Inclusive Artificial Intelligence (AI)         </t>
  </si>
  <si>
    <t xml:space="preserve">Nothing without us: Women with disabilities leading the change                       </t>
  </si>
  <si>
    <t xml:space="preserve">Strengthening the Disability Climate Action Caucus             </t>
  </si>
  <si>
    <t xml:space="preserve">Empowered by AI </t>
  </si>
  <si>
    <t xml:space="preserve">Wellspring - operating grant  2024-2025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</si>
</sst>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;\-#,##0.00"/>
    <numFmt numFmtId="165" formatCode="#,##0.00\ ;\-#,##0.00\ "/>
    <numFmt numFmtId="166" formatCode="#,##0.00_ ;\-#,##0.00\ 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1" applyFont="1" applyAlignment="1">
      <alignment horizontal="center"/>
    </xf>
    <xf numFmtId="164" fontId="0" fillId="0" borderId="0" xfId="0" applyNumberFormat="1"/>
    <xf numFmtId="166" fontId="0" fillId="0" borderId="0" xfId="0" applyNumberFormat="1"/>
    <xf numFmtId="165" fontId="0" fillId="0" borderId="0" xfId="1" applyNumberFormat="1" applyFont="1"/>
    <xf numFmtId="0" fontId="2" fillId="2" borderId="0" xfId="0" applyFont="1" applyFill="1"/>
    <xf numFmtId="166" fontId="2" fillId="2" borderId="0" xfId="0" applyNumberFormat="1" applyFont="1" applyFill="1"/>
    <xf numFmtId="164" fontId="2" fillId="0" borderId="0" xfId="0" applyNumberFormat="1" applyFont="1"/>
    <xf numFmtId="0" fontId="2" fillId="0" borderId="0" xfId="1" applyFont="1"/>
    <xf numFmtId="0" fontId="2" fillId="0" borderId="0" xfId="0" applyFont="1"/>
    <xf numFmtId="0" fontId="1" fillId="0" borderId="0" xfId="0" applyFont="1"/>
    <xf numFmtId="164" fontId="1" fillId="0" borderId="0" xfId="1" applyNumberFormat="1"/>
    <xf numFmtId="0" fontId="0" fillId="0" borderId="0" xfId="0" applyAlignment="1">
      <alignment horizontal="right"/>
    </xf>
    <xf numFmtId="0" fontId="0" fillId="2" borderId="0" xfId="0" applyFill="1"/>
    <xf numFmtId="165" fontId="0" fillId="0" borderId="1" xfId="1" applyNumberFormat="1" applyFont="1" applyBorder="1"/>
    <xf numFmtId="4" fontId="0" fillId="3" borderId="0" xfId="0" applyNumberFormat="1" applyFill="1"/>
    <xf numFmtId="4" fontId="2" fillId="3" borderId="0" xfId="0" applyNumberFormat="1" applyFont="1" applyFill="1"/>
    <xf numFmtId="4" fontId="1" fillId="3" borderId="0" xfId="0" applyNumberFormat="1" applyFont="1" applyFill="1"/>
    <xf numFmtId="4" fontId="1" fillId="3" borderId="0" xfId="0" applyNumberFormat="1" applyFont="1" applyFill="1" applyAlignment="1">
      <alignment horizontal="center"/>
    </xf>
    <xf numFmtId="164" fontId="2" fillId="3" borderId="0" xfId="0" applyNumberFormat="1" applyFont="1" applyFill="1"/>
    <xf numFmtId="4" fontId="0" fillId="4" borderId="0" xfId="0" applyNumberFormat="1" applyFill="1"/>
    <xf numFmtId="0" fontId="2" fillId="2" borderId="0" xfId="0" applyFont="1" applyFill="1" applyAlignment="1">
      <alignment horizontal="center"/>
    </xf>
    <xf numFmtId="0" fontId="2" fillId="0" borderId="0" xfId="0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0F014-4A71-4CB1-99AF-1FBAAD572432}">
  <dimension ref="A1:F44"/>
  <sheetViews>
    <sheetView tabSelected="1" topLeftCell="A4" workbookViewId="0">
      <selection activeCell="D41" sqref="D41"/>
    </sheetView>
  </sheetViews>
  <sheetFormatPr defaultColWidth="10.81640625" defaultRowHeight="12.5" x14ac:dyDescent="0.25"/>
  <cols>
    <col min="1" max="1" width="40.1796875" customWidth="1"/>
    <col min="2" max="5" width="16.453125" customWidth="1"/>
    <col min="6" max="6" width="17" style="15" bestFit="1" customWidth="1"/>
  </cols>
  <sheetData>
    <row r="1" spans="1:6" x14ac:dyDescent="0.25">
      <c r="A1" t="s">
        <v>0</v>
      </c>
    </row>
    <row r="2" spans="1:6" x14ac:dyDescent="0.25">
      <c r="A2" t="s">
        <v>1</v>
      </c>
    </row>
    <row r="5" spans="1:6" ht="13" x14ac:dyDescent="0.3">
      <c r="A5" s="21" t="s">
        <v>2</v>
      </c>
      <c r="B5" s="21"/>
      <c r="C5" s="21"/>
      <c r="D5" s="21"/>
      <c r="E5" s="21"/>
      <c r="F5" s="20"/>
    </row>
    <row r="7" spans="1:6" ht="13" x14ac:dyDescent="0.3">
      <c r="A7" s="1"/>
      <c r="B7" s="8" t="s">
        <v>3</v>
      </c>
      <c r="C7" s="9" t="s">
        <v>4</v>
      </c>
      <c r="D7" s="9" t="s">
        <v>5</v>
      </c>
      <c r="E7" s="1" t="s">
        <v>6</v>
      </c>
      <c r="F7" s="16" t="s">
        <v>7</v>
      </c>
    </row>
    <row r="8" spans="1:6" x14ac:dyDescent="0.25">
      <c r="A8" t="s">
        <v>8</v>
      </c>
    </row>
    <row r="9" spans="1:6" x14ac:dyDescent="0.25">
      <c r="A9" t="s">
        <v>30</v>
      </c>
      <c r="B9" s="11">
        <v>15778.24</v>
      </c>
      <c r="C9" s="11">
        <v>15778.24</v>
      </c>
      <c r="D9" s="11">
        <v>15778.24</v>
      </c>
      <c r="E9" s="2">
        <f>C9</f>
        <v>15778.24</v>
      </c>
      <c r="F9" s="15">
        <v>27400</v>
      </c>
    </row>
    <row r="10" spans="1:6" x14ac:dyDescent="0.25">
      <c r="A10" s="10" t="s">
        <v>37</v>
      </c>
      <c r="B10" s="11">
        <v>128350.12</v>
      </c>
      <c r="C10" s="11">
        <v>128350.12</v>
      </c>
      <c r="D10" s="11">
        <v>128350.12</v>
      </c>
      <c r="E10" s="2">
        <v>128350.12</v>
      </c>
      <c r="F10" s="15">
        <v>108109</v>
      </c>
    </row>
    <row r="11" spans="1:6" x14ac:dyDescent="0.25">
      <c r="A11" t="s">
        <v>31</v>
      </c>
      <c r="B11" s="11">
        <v>14263.59</v>
      </c>
      <c r="C11" s="11">
        <v>14263.59</v>
      </c>
      <c r="D11" s="11">
        <v>14263.59</v>
      </c>
      <c r="E11" s="2">
        <f t="shared" ref="E11:E28" si="0">C11</f>
        <v>14263.59</v>
      </c>
      <c r="F11" s="15">
        <v>25450</v>
      </c>
    </row>
    <row r="12" spans="1:6" x14ac:dyDescent="0.25">
      <c r="A12" t="s">
        <v>32</v>
      </c>
      <c r="B12" s="11">
        <v>10177.69</v>
      </c>
      <c r="C12" s="11">
        <v>10177.69</v>
      </c>
      <c r="D12" s="11">
        <v>10177.69</v>
      </c>
      <c r="E12" s="2">
        <f t="shared" si="0"/>
        <v>10177.69</v>
      </c>
      <c r="F12" s="15">
        <v>47839</v>
      </c>
    </row>
    <row r="13" spans="1:6" x14ac:dyDescent="0.25">
      <c r="A13" t="s">
        <v>43</v>
      </c>
      <c r="B13" s="11">
        <v>79218.22</v>
      </c>
      <c r="C13" s="11">
        <v>79218.22</v>
      </c>
      <c r="D13" s="11">
        <v>79218.22</v>
      </c>
      <c r="E13" s="2">
        <f t="shared" si="0"/>
        <v>79218.22</v>
      </c>
      <c r="F13" s="15">
        <v>164040</v>
      </c>
    </row>
    <row r="14" spans="1:6" x14ac:dyDescent="0.25">
      <c r="A14" t="s">
        <v>44</v>
      </c>
      <c r="B14" s="11">
        <v>9679.51</v>
      </c>
      <c r="C14" s="11">
        <v>9679.51</v>
      </c>
      <c r="D14" s="11">
        <v>9679.51</v>
      </c>
      <c r="E14" s="2">
        <f t="shared" si="0"/>
        <v>9679.51</v>
      </c>
      <c r="F14" s="15">
        <v>400</v>
      </c>
    </row>
    <row r="15" spans="1:6" x14ac:dyDescent="0.25">
      <c r="A15" t="s">
        <v>33</v>
      </c>
      <c r="B15" s="11">
        <v>30832.75</v>
      </c>
      <c r="C15" s="11">
        <v>30832.75</v>
      </c>
      <c r="D15" s="11">
        <v>30832.75</v>
      </c>
      <c r="E15" s="2">
        <f t="shared" si="0"/>
        <v>30832.75</v>
      </c>
      <c r="F15" s="15">
        <v>32597</v>
      </c>
    </row>
    <row r="16" spans="1:6" ht="13" x14ac:dyDescent="0.3">
      <c r="A16" s="9" t="s">
        <v>34</v>
      </c>
      <c r="B16" s="11">
        <v>1210748.01</v>
      </c>
      <c r="C16" s="11">
        <v>1210748.01</v>
      </c>
      <c r="D16" s="11">
        <f>C16*0.89</f>
        <v>1077565.7289</v>
      </c>
      <c r="E16" s="7"/>
      <c r="F16" s="17">
        <v>1854161</v>
      </c>
    </row>
    <row r="17" spans="1:6" x14ac:dyDescent="0.25">
      <c r="A17" t="s">
        <v>35</v>
      </c>
      <c r="B17" s="11">
        <v>37758.959999999999</v>
      </c>
      <c r="C17" s="11">
        <v>37758.959999999999</v>
      </c>
      <c r="D17" s="11">
        <v>37758.959999999999</v>
      </c>
      <c r="E17" s="2">
        <f t="shared" si="0"/>
        <v>37758.959999999999</v>
      </c>
      <c r="F17" s="15">
        <v>50000</v>
      </c>
    </row>
    <row r="18" spans="1:6" x14ac:dyDescent="0.25">
      <c r="A18" t="s">
        <v>36</v>
      </c>
      <c r="B18" s="11">
        <v>3563.15</v>
      </c>
      <c r="C18" s="11">
        <v>3563.15</v>
      </c>
      <c r="D18" s="11">
        <v>3563.15</v>
      </c>
      <c r="E18" s="2">
        <f t="shared" si="0"/>
        <v>3563.15</v>
      </c>
      <c r="F18" s="15">
        <v>4800</v>
      </c>
    </row>
    <row r="19" spans="1:6" x14ac:dyDescent="0.25">
      <c r="A19" t="s">
        <v>38</v>
      </c>
      <c r="B19" s="11">
        <v>356450.32</v>
      </c>
      <c r="C19" s="11">
        <v>356450.32</v>
      </c>
      <c r="D19" s="11">
        <v>356450.32</v>
      </c>
      <c r="E19" s="2">
        <f t="shared" si="0"/>
        <v>356450.32</v>
      </c>
      <c r="F19" s="15">
        <v>402306</v>
      </c>
    </row>
    <row r="20" spans="1:6" x14ac:dyDescent="0.25">
      <c r="A20" t="s">
        <v>39</v>
      </c>
      <c r="B20" s="11">
        <v>3976.73</v>
      </c>
      <c r="C20" s="11">
        <v>3976.73</v>
      </c>
      <c r="D20" s="11">
        <v>3976.73</v>
      </c>
      <c r="E20" s="2">
        <f t="shared" si="0"/>
        <v>3976.73</v>
      </c>
    </row>
    <row r="21" spans="1:6" x14ac:dyDescent="0.25">
      <c r="A21" t="s">
        <v>40</v>
      </c>
      <c r="B21" s="11">
        <v>2183.73</v>
      </c>
      <c r="C21" s="11">
        <v>2183.73</v>
      </c>
      <c r="D21" s="11">
        <v>2183.73</v>
      </c>
      <c r="E21" s="2">
        <f t="shared" si="0"/>
        <v>2183.73</v>
      </c>
      <c r="F21" s="15">
        <v>7000</v>
      </c>
    </row>
    <row r="22" spans="1:6" x14ac:dyDescent="0.25">
      <c r="A22" t="s">
        <v>41</v>
      </c>
      <c r="B22" s="11">
        <v>16856.03</v>
      </c>
      <c r="C22" s="11">
        <v>16856.03</v>
      </c>
      <c r="D22" s="11">
        <v>16856.03</v>
      </c>
      <c r="E22" s="2">
        <f t="shared" si="0"/>
        <v>16856.03</v>
      </c>
      <c r="F22" s="15">
        <f>D22*2</f>
        <v>33712.06</v>
      </c>
    </row>
    <row r="23" spans="1:6" x14ac:dyDescent="0.25">
      <c r="A23" t="s">
        <v>42</v>
      </c>
      <c r="B23" s="11">
        <v>70949.2</v>
      </c>
      <c r="C23" s="11">
        <v>70949.2</v>
      </c>
      <c r="D23" s="11">
        <v>70949.2</v>
      </c>
      <c r="E23" s="2">
        <f t="shared" si="0"/>
        <v>70949.2</v>
      </c>
      <c r="F23" s="15">
        <f>111700+10000</f>
        <v>121700</v>
      </c>
    </row>
    <row r="24" spans="1:6" x14ac:dyDescent="0.25">
      <c r="A24" t="s">
        <v>9</v>
      </c>
      <c r="B24" s="11">
        <v>63653.07</v>
      </c>
      <c r="C24" s="11"/>
      <c r="D24" s="11"/>
      <c r="E24" s="2">
        <f t="shared" si="0"/>
        <v>0</v>
      </c>
      <c r="F24" s="18" t="s">
        <v>10</v>
      </c>
    </row>
    <row r="25" spans="1:6" x14ac:dyDescent="0.25">
      <c r="A25" t="s">
        <v>11</v>
      </c>
      <c r="B25" s="11">
        <v>113302.92</v>
      </c>
      <c r="C25" s="11"/>
      <c r="D25" s="11"/>
      <c r="E25" s="2">
        <f t="shared" si="0"/>
        <v>0</v>
      </c>
      <c r="F25" s="18" t="s">
        <v>10</v>
      </c>
    </row>
    <row r="26" spans="1:6" x14ac:dyDescent="0.25">
      <c r="A26" t="s">
        <v>45</v>
      </c>
      <c r="B26" s="11">
        <v>35401.449999999997</v>
      </c>
      <c r="C26" s="11">
        <v>35401.449999999997</v>
      </c>
      <c r="D26" s="11">
        <v>35401.449999999997</v>
      </c>
      <c r="E26" s="2">
        <f t="shared" si="0"/>
        <v>35401.449999999997</v>
      </c>
      <c r="F26" s="15">
        <v>180000</v>
      </c>
    </row>
    <row r="27" spans="1:6" x14ac:dyDescent="0.25">
      <c r="A27" t="s">
        <v>12</v>
      </c>
      <c r="B27" s="11">
        <v>-5242.87</v>
      </c>
      <c r="C27" s="11"/>
      <c r="D27" s="11"/>
      <c r="E27" s="2">
        <f t="shared" si="0"/>
        <v>0</v>
      </c>
      <c r="F27" s="18" t="s">
        <v>10</v>
      </c>
    </row>
    <row r="28" spans="1:6" x14ac:dyDescent="0.25">
      <c r="A28" t="s">
        <v>46</v>
      </c>
      <c r="B28" s="11">
        <v>104328.53</v>
      </c>
      <c r="C28" s="11">
        <v>104328.53</v>
      </c>
      <c r="D28" s="11">
        <v>104328.53</v>
      </c>
      <c r="E28" s="2">
        <f t="shared" si="0"/>
        <v>104328.53</v>
      </c>
      <c r="F28" s="15">
        <v>131328</v>
      </c>
    </row>
    <row r="30" spans="1:6" ht="13" x14ac:dyDescent="0.3">
      <c r="B30" s="7">
        <f>SUM(B9:B28)</f>
        <v>2302229.3499999996</v>
      </c>
      <c r="C30" s="7">
        <f>SUM(C9:C28)</f>
        <v>2130516.2299999995</v>
      </c>
      <c r="D30" s="7">
        <f>SUM(D9:D28)</f>
        <v>1997333.9489</v>
      </c>
      <c r="E30" s="7">
        <f>SUM(E9:E29)</f>
        <v>919768.22</v>
      </c>
      <c r="F30" s="19">
        <f>SUM(F9:F29)</f>
        <v>3190842.06</v>
      </c>
    </row>
    <row r="31" spans="1:6" ht="13" x14ac:dyDescent="0.3">
      <c r="B31" s="7"/>
      <c r="C31" s="7"/>
      <c r="D31" s="7"/>
      <c r="E31" s="7"/>
      <c r="F31" s="16"/>
    </row>
    <row r="32" spans="1:6" ht="13" x14ac:dyDescent="0.3">
      <c r="A32" s="22" t="s">
        <v>13</v>
      </c>
      <c r="B32" s="22"/>
      <c r="C32" s="9"/>
      <c r="E32" s="9"/>
    </row>
    <row r="33" spans="1:5" x14ac:dyDescent="0.25">
      <c r="A33" s="12" t="s">
        <v>14</v>
      </c>
      <c r="B33" t="s">
        <v>15</v>
      </c>
      <c r="D33" s="4">
        <v>-196804.15</v>
      </c>
    </row>
    <row r="34" spans="1:5" x14ac:dyDescent="0.25">
      <c r="A34" s="12" t="s">
        <v>16</v>
      </c>
      <c r="B34" t="s">
        <v>17</v>
      </c>
      <c r="D34" s="4">
        <v>-2656.73</v>
      </c>
    </row>
    <row r="35" spans="1:5" x14ac:dyDescent="0.25">
      <c r="A35" s="12" t="s">
        <v>18</v>
      </c>
      <c r="B35" t="s">
        <v>19</v>
      </c>
      <c r="D35" s="4">
        <v>-70000</v>
      </c>
    </row>
    <row r="36" spans="1:5" x14ac:dyDescent="0.25">
      <c r="A36" s="12" t="s">
        <v>20</v>
      </c>
      <c r="B36" t="s">
        <v>21</v>
      </c>
      <c r="D36" s="4">
        <v>-16540.669999999998</v>
      </c>
    </row>
    <row r="37" spans="1:5" x14ac:dyDescent="0.25">
      <c r="A37" s="12" t="s">
        <v>22</v>
      </c>
      <c r="B37" t="s">
        <v>23</v>
      </c>
      <c r="C37" s="3"/>
      <c r="D37" s="4">
        <v>-111166.19</v>
      </c>
    </row>
    <row r="38" spans="1:5" x14ac:dyDescent="0.25">
      <c r="A38" s="12" t="s">
        <v>24</v>
      </c>
      <c r="B38" t="s">
        <v>25</v>
      </c>
      <c r="D38" s="4">
        <v>-602.16999999999996</v>
      </c>
    </row>
    <row r="39" spans="1:5" x14ac:dyDescent="0.25">
      <c r="A39" s="12" t="s">
        <v>26</v>
      </c>
      <c r="B39" t="s">
        <v>27</v>
      </c>
      <c r="D39" s="14">
        <v>-38.539999999999992</v>
      </c>
    </row>
    <row r="40" spans="1:5" x14ac:dyDescent="0.25">
      <c r="D40" s="2">
        <f>SUM(D33:D39)</f>
        <v>-397808.44999999995</v>
      </c>
    </row>
    <row r="42" spans="1:5" ht="13" x14ac:dyDescent="0.3">
      <c r="B42" s="5" t="s">
        <v>28</v>
      </c>
      <c r="C42" s="6"/>
      <c r="D42" s="6">
        <f>D30-D40</f>
        <v>2395142.3988999999</v>
      </c>
    </row>
    <row r="44" spans="1:5" ht="13" x14ac:dyDescent="0.3">
      <c r="B44" s="5" t="s">
        <v>29</v>
      </c>
      <c r="C44" s="13"/>
      <c r="D44" s="6">
        <f>D42-B30</f>
        <v>92913.048900000285</v>
      </c>
      <c r="E44" s="3"/>
    </row>
  </sheetData>
  <mergeCells count="2">
    <mergeCell ref="A5:E5"/>
    <mergeCell ref="A32:B32"/>
  </mergeCells>
  <phoneticPr fontId="0" type="noConversion"/>
  <pageMargins left="0.78740157499999996" right="0.78740157499999996" top="0.984251969" bottom="0.984251969" header="0.4921259845" footer="0.492125984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da24565-8b77-45e0-9465-ff23cf6f6a01">
      <Terms xmlns="http://schemas.microsoft.com/office/infopath/2007/PartnerControls"/>
    </lcf76f155ced4ddcb4097134ff3c332f>
    <TaxCatchAll xmlns="252f4827-23ce-43c5-a232-6be14f1d3f5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90EF7695DDD6468D86AFF65ECDCF5F" ma:contentTypeVersion="13" ma:contentTypeDescription="Create a new document." ma:contentTypeScope="" ma:versionID="63b48df5e794b3d0fa19a42edbd18eac">
  <xsd:schema xmlns:xsd="http://www.w3.org/2001/XMLSchema" xmlns:xs="http://www.w3.org/2001/XMLSchema" xmlns:p="http://schemas.microsoft.com/office/2006/metadata/properties" xmlns:ns2="3da24565-8b77-45e0-9465-ff23cf6f6a01" xmlns:ns3="252f4827-23ce-43c5-a232-6be14f1d3f55" targetNamespace="http://schemas.microsoft.com/office/2006/metadata/properties" ma:root="true" ma:fieldsID="78b12e649623ffcd2b84c92599e579d0" ns2:_="" ns3:_="">
    <xsd:import namespace="3da24565-8b77-45e0-9465-ff23cf6f6a01"/>
    <xsd:import namespace="252f4827-23ce-43c5-a232-6be14f1d3f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a24565-8b77-45e0-9465-ff23cf6f6a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4c269641-27d2-45e3-b2ce-fef808aaf9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2f4827-23ce-43c5-a232-6be14f1d3f5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afd7dd28-1cc8-4282-a9fa-85e7441438cc}" ma:internalName="TaxCatchAll" ma:showField="CatchAllData" ma:web="252f4827-23ce-43c5-a232-6be14f1d3f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3FADD50-DD0C-4F75-97BF-D1B90A1A52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5A5E547-D433-48A4-9680-76DC1820B049}">
  <ds:schemaRefs>
    <ds:schemaRef ds:uri="http://www.w3.org/XML/1998/namespace"/>
    <ds:schemaRef ds:uri="http://purl.org/dc/dcmitype/"/>
    <ds:schemaRef ds:uri="http://schemas.microsoft.com/office/2006/documentManagement/types"/>
    <ds:schemaRef ds:uri="http://purl.org/dc/terms/"/>
    <ds:schemaRef ds:uri="3da24565-8b77-45e0-9465-ff23cf6f6a01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252f4827-23ce-43c5-a232-6be14f1d3f55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A1E7C59-EFDB-44AF-B23E-07F2273F0E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a24565-8b77-45e0-9465-ff23cf6f6a01"/>
    <ds:schemaRef ds:uri="252f4827-23ce-43c5-a232-6be14f1d3f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Balance périodique analytique 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EDF secretariat</dc:creator>
  <cp:keywords/>
  <dc:description/>
  <cp:lastModifiedBy>Catherine Naughton</cp:lastModifiedBy>
  <cp:revision/>
  <dcterms:created xsi:type="dcterms:W3CDTF">2025-10-07T10:44:27Z</dcterms:created>
  <dcterms:modified xsi:type="dcterms:W3CDTF">2025-10-24T10:10:36Z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0x010100BA90EF7695DDD6468D86AFF65ECDCF5F</vt:lpwstr>
  </property>
  <property fmtid="{D5CDD505-2E9C-101B-9397-08002B2CF9AE}" pid="3" name="MediaServiceImageTags">
    <vt:lpwstr/>
  </property>
</Properties>
</file>