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dfeph.sharepoint.com/sites/General/GoverningBody/Executive Committee/Meetings/2025/8. October 25/Documents/"/>
    </mc:Choice>
  </mc:AlternateContent>
  <xr:revisionPtr revIDLastSave="0" documentId="8_{CCB1E8FA-FF27-4195-B5E1-033A7F5398FA}" xr6:coauthVersionLast="47" xr6:coauthVersionMax="47" xr10:uidLastSave="{00000000-0000-0000-0000-000000000000}"/>
  <bookViews>
    <workbookView xWindow="-110" yWindow="-110" windowWidth="19420" windowHeight="10300" xr2:uid="{9E0AF48D-6B91-4493-93F0-F23AED7D63C3}"/>
  </bookViews>
  <sheets>
    <sheet name="30 09 2025" sheetId="8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7" i="8" l="1"/>
  <c r="G27" i="8" l="1"/>
  <c r="L15" i="8"/>
  <c r="J25" i="8"/>
  <c r="G37" i="8"/>
  <c r="G23" i="8"/>
  <c r="G22" i="8"/>
  <c r="F21" i="8"/>
  <c r="G21" i="8" s="1"/>
  <c r="G20" i="8"/>
  <c r="G19" i="8"/>
  <c r="G18" i="8"/>
  <c r="F17" i="8"/>
  <c r="G17" i="8" s="1"/>
  <c r="F16" i="8"/>
  <c r="E16" i="8"/>
  <c r="F15" i="8"/>
  <c r="G15" i="8" s="1"/>
  <c r="G11" i="8"/>
  <c r="G13" i="8" s="1"/>
  <c r="G16" i="8" l="1"/>
  <c r="G25" i="8" l="1"/>
  <c r="G35" i="8" l="1"/>
  <c r="G30" i="8"/>
</calcChain>
</file>

<file path=xl/sharedStrings.xml><?xml version="1.0" encoding="utf-8"?>
<sst xmlns="http://schemas.openxmlformats.org/spreadsheetml/2006/main" count="57" uniqueCount="53">
  <si>
    <t>Grant Amount</t>
  </si>
  <si>
    <t>Amounts received</t>
  </si>
  <si>
    <t>Balance to receive</t>
  </si>
  <si>
    <t>Grants terminated - Report sent</t>
  </si>
  <si>
    <t>Ongoing grants</t>
  </si>
  <si>
    <t/>
  </si>
  <si>
    <t>03/2023-02/2026</t>
  </si>
  <si>
    <t>ICF - Project Healthcare</t>
  </si>
  <si>
    <t>09/2023-08/2025</t>
  </si>
  <si>
    <t xml:space="preserve">   </t>
  </si>
  <si>
    <t>Budget</t>
  </si>
  <si>
    <t>Received</t>
  </si>
  <si>
    <t>To receive</t>
  </si>
  <si>
    <t>Membership Fees</t>
  </si>
  <si>
    <t>TOTAL RECEIVABLE</t>
  </si>
  <si>
    <t xml:space="preserve">Cash in the bank </t>
  </si>
  <si>
    <t>11/2024 - 10/2025</t>
  </si>
  <si>
    <t>11/2024 - 12/2025</t>
  </si>
  <si>
    <t xml:space="preserve">CBM-GFFO - Project Ukraine </t>
  </si>
  <si>
    <t>07/2023-12/2025</t>
  </si>
  <si>
    <t>12/2024 - 11/2026</t>
  </si>
  <si>
    <t>12/2024 - 11/2027</t>
  </si>
  <si>
    <t>2025</t>
  </si>
  <si>
    <t>TOTAL</t>
  </si>
  <si>
    <t>Red Cross Serbia</t>
  </si>
  <si>
    <t>2023</t>
  </si>
  <si>
    <t>04/2025 - 09/2026</t>
  </si>
  <si>
    <t>Amounts receivable as at 31/09/2025</t>
  </si>
  <si>
    <t>Projects expenses</t>
  </si>
  <si>
    <t>Total as at 30/09/2025</t>
  </si>
  <si>
    <t>Co-funding</t>
  </si>
  <si>
    <t>Notes</t>
  </si>
  <si>
    <t>Half should be on the way, second half after the EC pay to ICF</t>
  </si>
  <si>
    <t xml:space="preserve">Accessible Spaces  For All </t>
  </si>
  <si>
    <t>EC EDF SGA - CERV Operting Grant 2025</t>
  </si>
  <si>
    <t>European Climate Foundation (ECF) BUILD project</t>
  </si>
  <si>
    <t>Network European Foundations (NEF) - Disability Inclusive AI project</t>
  </si>
  <si>
    <t>Chanel Foundation - Women with disabilities leading the change </t>
  </si>
  <si>
    <t>Cardet - ACT4DYS: Act for Disability</t>
  </si>
  <si>
    <t>Will be transferred after the end of the project in March 2026</t>
  </si>
  <si>
    <t>Will be transferred after the end of the project in January 2026</t>
  </si>
  <si>
    <t>Will be transferred afer the final report submission in 2026</t>
  </si>
  <si>
    <t>Will be transferred in December, after the final report</t>
  </si>
  <si>
    <t>Project's audit is still on, the transfer should be done by the end of the year</t>
  </si>
  <si>
    <t>CBM Italy - Project Keep Driven</t>
  </si>
  <si>
    <t>Payments in 3 parts, second part will be transferred after reporting period, in December 2025</t>
  </si>
  <si>
    <t>12/2025 - 11/2028</t>
  </si>
  <si>
    <t>USD</t>
  </si>
  <si>
    <t>@</t>
  </si>
  <si>
    <t>Wellspring Final support at  USD 351,865</t>
  </si>
  <si>
    <t xml:space="preserve">     in December 2025   USD 323,530 </t>
  </si>
  <si>
    <t xml:space="preserve">     in December 2026   USD 28,335</t>
  </si>
  <si>
    <t xml:space="preserve">To be received in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</si>
</sst>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0\ ;\-#,##0.00\ "/>
    <numFmt numFmtId="165" formatCode="#,##0.00_ ;\-#,##0.00\ 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0"/>
      <color theme="0"/>
      <name val="Arial"/>
      <family val="2"/>
    </font>
    <font>
      <b/>
      <sz val="10"/>
      <name val="Arial"/>
      <family val="2"/>
    </font>
    <font>
      <b/>
      <sz val="10"/>
      <color rgb="FF002060"/>
      <name val="Arial"/>
      <family val="2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002060"/>
      <name val="Aptos Narrow"/>
      <family val="2"/>
      <scheme val="minor"/>
    </font>
    <font>
      <sz val="12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499984740745262"/>
        <bgColor indexed="64"/>
      </patternFill>
    </fill>
    <fill>
      <patternFill patternType="solid">
        <fgColor theme="3" tint="0.89999084444715716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0" applyFont="1"/>
    <xf numFmtId="0" fontId="4" fillId="0" borderId="0" xfId="0" applyFont="1" applyAlignment="1">
      <alignment horizontal="center"/>
    </xf>
    <xf numFmtId="165" fontId="0" fillId="0" borderId="0" xfId="0" applyNumberFormat="1"/>
    <xf numFmtId="164" fontId="0" fillId="0" borderId="0" xfId="1" applyNumberFormat="1" applyFont="1" applyBorder="1"/>
    <xf numFmtId="4" fontId="0" fillId="0" borderId="0" xfId="0" applyNumberForma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4" fontId="5" fillId="0" borderId="0" xfId="0" applyNumberFormat="1" applyFont="1"/>
    <xf numFmtId="0" fontId="2" fillId="0" borderId="1" xfId="0" applyFont="1" applyBorder="1"/>
    <xf numFmtId="165" fontId="7" fillId="0" borderId="0" xfId="0" applyNumberFormat="1" applyFont="1"/>
    <xf numFmtId="0" fontId="4" fillId="0" borderId="1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164" fontId="0" fillId="0" borderId="1" xfId="1" applyNumberFormat="1" applyFont="1" applyBorder="1"/>
    <xf numFmtId="0" fontId="5" fillId="0" borderId="5" xfId="0" applyFont="1" applyBorder="1" applyAlignment="1">
      <alignment horizontal="center"/>
    </xf>
    <xf numFmtId="164" fontId="5" fillId="3" borderId="1" xfId="1" applyNumberFormat="1" applyFont="1" applyFill="1" applyBorder="1"/>
    <xf numFmtId="0" fontId="0" fillId="0" borderId="5" xfId="0" applyBorder="1"/>
    <xf numFmtId="164" fontId="2" fillId="0" borderId="1" xfId="1" applyNumberFormat="1" applyFont="1" applyBorder="1"/>
    <xf numFmtId="165" fontId="0" fillId="0" borderId="5" xfId="0" applyNumberFormat="1" applyBorder="1"/>
    <xf numFmtId="0" fontId="0" fillId="0" borderId="1" xfId="0" applyBorder="1"/>
    <xf numFmtId="165" fontId="7" fillId="0" borderId="5" xfId="0" applyNumberFormat="1" applyFont="1" applyBorder="1"/>
    <xf numFmtId="4" fontId="0" fillId="0" borderId="0" xfId="1" applyNumberFormat="1" applyFont="1" applyBorder="1"/>
    <xf numFmtId="4" fontId="5" fillId="0" borderId="5" xfId="0" applyNumberFormat="1" applyFont="1" applyBorder="1"/>
    <xf numFmtId="4" fontId="0" fillId="0" borderId="5" xfId="0" applyNumberFormat="1" applyBorder="1"/>
    <xf numFmtId="0" fontId="5" fillId="0" borderId="5" xfId="0" applyFont="1" applyBorder="1" applyAlignment="1">
      <alignment horizontal="right"/>
    </xf>
    <xf numFmtId="0" fontId="5" fillId="3" borderId="1" xfId="0" applyFont="1" applyFill="1" applyBorder="1"/>
    <xf numFmtId="0" fontId="3" fillId="2" borderId="1" xfId="0" applyFont="1" applyFill="1" applyBorder="1"/>
    <xf numFmtId="4" fontId="3" fillId="2" borderId="5" xfId="0" applyNumberFormat="1" applyFont="1" applyFill="1" applyBorder="1"/>
    <xf numFmtId="0" fontId="6" fillId="2" borderId="6" xfId="0" applyFont="1" applyFill="1" applyBorder="1"/>
    <xf numFmtId="0" fontId="6" fillId="2" borderId="7" xfId="0" applyFont="1" applyFill="1" applyBorder="1"/>
    <xf numFmtId="4" fontId="6" fillId="2" borderId="7" xfId="0" applyNumberFormat="1" applyFont="1" applyFill="1" applyBorder="1"/>
    <xf numFmtId="4" fontId="6" fillId="2" borderId="8" xfId="0" applyNumberFormat="1" applyFont="1" applyFill="1" applyBorder="1"/>
    <xf numFmtId="0" fontId="6" fillId="2" borderId="9" xfId="0" applyFont="1" applyFill="1" applyBorder="1"/>
    <xf numFmtId="0" fontId="0" fillId="0" borderId="10" xfId="0" applyBorder="1"/>
    <xf numFmtId="0" fontId="5" fillId="0" borderId="10" xfId="0" applyFont="1" applyBorder="1" applyAlignment="1">
      <alignment horizontal="center"/>
    </xf>
    <xf numFmtId="4" fontId="2" fillId="0" borderId="10" xfId="0" applyNumberFormat="1" applyFont="1" applyBorder="1"/>
    <xf numFmtId="4" fontId="0" fillId="0" borderId="10" xfId="0" applyNumberFormat="1" applyBorder="1"/>
    <xf numFmtId="4" fontId="7" fillId="0" borderId="10" xfId="0" applyNumberFormat="1" applyFont="1" applyBorder="1"/>
    <xf numFmtId="4" fontId="0" fillId="0" borderId="11" xfId="0" applyNumberFormat="1" applyBorder="1"/>
    <xf numFmtId="0" fontId="3" fillId="0" borderId="0" xfId="0" applyFont="1" applyAlignment="1">
      <alignment horizontal="center"/>
    </xf>
    <xf numFmtId="4" fontId="3" fillId="0" borderId="0" xfId="0" applyNumberFormat="1" applyFont="1"/>
    <xf numFmtId="4" fontId="6" fillId="0" borderId="0" xfId="0" applyNumberFormat="1" applyFont="1"/>
    <xf numFmtId="0" fontId="9" fillId="0" borderId="0" xfId="0" applyFont="1"/>
    <xf numFmtId="0" fontId="3" fillId="2" borderId="4" xfId="0" applyFont="1" applyFill="1" applyBorder="1" applyAlignment="1">
      <alignment horizontal="center"/>
    </xf>
    <xf numFmtId="4" fontId="3" fillId="2" borderId="0" xfId="0" applyNumberFormat="1" applyFont="1" applyFill="1"/>
    <xf numFmtId="4" fontId="4" fillId="0" borderId="0" xfId="0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49" fontId="0" fillId="0" borderId="0" xfId="0" applyNumberFormat="1"/>
    <xf numFmtId="49" fontId="2" fillId="0" borderId="0" xfId="0" applyNumberFormat="1" applyFont="1"/>
    <xf numFmtId="49" fontId="2" fillId="0" borderId="0" xfId="0" applyNumberFormat="1" applyFont="1" applyAlignment="1">
      <alignment horizontal="center"/>
    </xf>
    <xf numFmtId="4" fontId="8" fillId="0" borderId="0" xfId="0" applyNumberFormat="1" applyFont="1"/>
    <xf numFmtId="0" fontId="0" fillId="0" borderId="0" xfId="0" applyAlignment="1">
      <alignment horizontal="center"/>
    </xf>
    <xf numFmtId="0" fontId="3" fillId="2" borderId="0" xfId="0" applyFont="1" applyFill="1"/>
    <xf numFmtId="165" fontId="0" fillId="0" borderId="5" xfId="0" applyNumberFormat="1" applyBorder="1" applyAlignment="1">
      <alignment wrapText="1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0</xdr:col>
      <xdr:colOff>1257967</xdr:colOff>
      <xdr:row>4</xdr:row>
      <xdr:rowOff>129541</xdr:rowOff>
    </xdr:to>
    <xdr:pic>
      <xdr:nvPicPr>
        <xdr:cNvPr id="2" name="Picture 5">
          <a:extLst>
            <a:ext uri="{FF2B5EF4-FFF2-40B4-BE49-F238E27FC236}">
              <a16:creationId xmlns:a16="http://schemas.microsoft.com/office/drawing/2014/main" id="{AD59EA43-4589-4046-9445-9DFCCCAACB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"/>
          <a:ext cx="1256062" cy="85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16DB77-D07B-49F4-B837-0DA318428963}">
  <dimension ref="A1:N37"/>
  <sheetViews>
    <sheetView tabSelected="1" workbookViewId="0">
      <selection activeCell="N33" sqref="N33"/>
    </sheetView>
  </sheetViews>
  <sheetFormatPr defaultColWidth="10.90625" defaultRowHeight="14.5" x14ac:dyDescent="0.35"/>
  <cols>
    <col min="1" max="1" width="35.90625" customWidth="1"/>
    <col min="2" max="2" width="15.453125" customWidth="1"/>
    <col min="3" max="3" width="3.08984375" style="5" customWidth="1"/>
    <col min="4" max="4" width="3.08984375" customWidth="1"/>
    <col min="5" max="5" width="14.453125" customWidth="1"/>
    <col min="6" max="6" width="18" customWidth="1"/>
    <col min="7" max="7" width="17.90625" customWidth="1"/>
    <col min="8" max="8" width="31" customWidth="1"/>
    <col min="9" max="9" width="4.54296875" customWidth="1"/>
    <col min="10" max="10" width="19.453125" customWidth="1"/>
    <col min="11" max="11" width="10.54296875" customWidth="1"/>
    <col min="12" max="12" width="8.90625" customWidth="1"/>
    <col min="13" max="13" width="4.08984375" customWidth="1"/>
    <col min="14" max="14" width="8.08984375" customWidth="1"/>
    <col min="258" max="258" width="32" customWidth="1"/>
    <col min="259" max="259" width="15.453125" customWidth="1"/>
    <col min="260" max="260" width="12.08984375" customWidth="1"/>
    <col min="261" max="261" width="5.54296875" customWidth="1"/>
    <col min="262" max="262" width="14.453125" customWidth="1"/>
    <col min="263" max="263" width="18" customWidth="1"/>
    <col min="264" max="264" width="17" customWidth="1"/>
    <col min="514" max="514" width="32" customWidth="1"/>
    <col min="515" max="515" width="15.453125" customWidth="1"/>
    <col min="516" max="516" width="12.08984375" customWidth="1"/>
    <col min="517" max="517" width="5.54296875" customWidth="1"/>
    <col min="518" max="518" width="14.453125" customWidth="1"/>
    <col min="519" max="519" width="18" customWidth="1"/>
    <col min="520" max="520" width="17" customWidth="1"/>
    <col min="770" max="770" width="32" customWidth="1"/>
    <col min="771" max="771" width="15.453125" customWidth="1"/>
    <col min="772" max="772" width="12.08984375" customWidth="1"/>
    <col min="773" max="773" width="5.54296875" customWidth="1"/>
    <col min="774" max="774" width="14.453125" customWidth="1"/>
    <col min="775" max="775" width="18" customWidth="1"/>
    <col min="776" max="776" width="17" customWidth="1"/>
    <col min="1026" max="1026" width="32" customWidth="1"/>
    <col min="1027" max="1027" width="15.453125" customWidth="1"/>
    <col min="1028" max="1028" width="12.08984375" customWidth="1"/>
    <col min="1029" max="1029" width="5.54296875" customWidth="1"/>
    <col min="1030" max="1030" width="14.453125" customWidth="1"/>
    <col min="1031" max="1031" width="18" customWidth="1"/>
    <col min="1032" max="1032" width="17" customWidth="1"/>
    <col min="1282" max="1282" width="32" customWidth="1"/>
    <col min="1283" max="1283" width="15.453125" customWidth="1"/>
    <col min="1284" max="1284" width="12.08984375" customWidth="1"/>
    <col min="1285" max="1285" width="5.54296875" customWidth="1"/>
    <col min="1286" max="1286" width="14.453125" customWidth="1"/>
    <col min="1287" max="1287" width="18" customWidth="1"/>
    <col min="1288" max="1288" width="17" customWidth="1"/>
    <col min="1538" max="1538" width="32" customWidth="1"/>
    <col min="1539" max="1539" width="15.453125" customWidth="1"/>
    <col min="1540" max="1540" width="12.08984375" customWidth="1"/>
    <col min="1541" max="1541" width="5.54296875" customWidth="1"/>
    <col min="1542" max="1542" width="14.453125" customWidth="1"/>
    <col min="1543" max="1543" width="18" customWidth="1"/>
    <col min="1544" max="1544" width="17" customWidth="1"/>
    <col min="1794" max="1794" width="32" customWidth="1"/>
    <col min="1795" max="1795" width="15.453125" customWidth="1"/>
    <col min="1796" max="1796" width="12.08984375" customWidth="1"/>
    <col min="1797" max="1797" width="5.54296875" customWidth="1"/>
    <col min="1798" max="1798" width="14.453125" customWidth="1"/>
    <col min="1799" max="1799" width="18" customWidth="1"/>
    <col min="1800" max="1800" width="17" customWidth="1"/>
    <col min="2050" max="2050" width="32" customWidth="1"/>
    <col min="2051" max="2051" width="15.453125" customWidth="1"/>
    <col min="2052" max="2052" width="12.08984375" customWidth="1"/>
    <col min="2053" max="2053" width="5.54296875" customWidth="1"/>
    <col min="2054" max="2054" width="14.453125" customWidth="1"/>
    <col min="2055" max="2055" width="18" customWidth="1"/>
    <col min="2056" max="2056" width="17" customWidth="1"/>
    <col min="2306" max="2306" width="32" customWidth="1"/>
    <col min="2307" max="2307" width="15.453125" customWidth="1"/>
    <col min="2308" max="2308" width="12.08984375" customWidth="1"/>
    <col min="2309" max="2309" width="5.54296875" customWidth="1"/>
    <col min="2310" max="2310" width="14.453125" customWidth="1"/>
    <col min="2311" max="2311" width="18" customWidth="1"/>
    <col min="2312" max="2312" width="17" customWidth="1"/>
    <col min="2562" max="2562" width="32" customWidth="1"/>
    <col min="2563" max="2563" width="15.453125" customWidth="1"/>
    <col min="2564" max="2564" width="12.08984375" customWidth="1"/>
    <col min="2565" max="2565" width="5.54296875" customWidth="1"/>
    <col min="2566" max="2566" width="14.453125" customWidth="1"/>
    <col min="2567" max="2567" width="18" customWidth="1"/>
    <col min="2568" max="2568" width="17" customWidth="1"/>
    <col min="2818" max="2818" width="32" customWidth="1"/>
    <col min="2819" max="2819" width="15.453125" customWidth="1"/>
    <col min="2820" max="2820" width="12.08984375" customWidth="1"/>
    <col min="2821" max="2821" width="5.54296875" customWidth="1"/>
    <col min="2822" max="2822" width="14.453125" customWidth="1"/>
    <col min="2823" max="2823" width="18" customWidth="1"/>
    <col min="2824" max="2824" width="17" customWidth="1"/>
    <col min="3074" max="3074" width="32" customWidth="1"/>
    <col min="3075" max="3075" width="15.453125" customWidth="1"/>
    <col min="3076" max="3076" width="12.08984375" customWidth="1"/>
    <col min="3077" max="3077" width="5.54296875" customWidth="1"/>
    <col min="3078" max="3078" width="14.453125" customWidth="1"/>
    <col min="3079" max="3079" width="18" customWidth="1"/>
    <col min="3080" max="3080" width="17" customWidth="1"/>
    <col min="3330" max="3330" width="32" customWidth="1"/>
    <col min="3331" max="3331" width="15.453125" customWidth="1"/>
    <col min="3332" max="3332" width="12.08984375" customWidth="1"/>
    <col min="3333" max="3333" width="5.54296875" customWidth="1"/>
    <col min="3334" max="3334" width="14.453125" customWidth="1"/>
    <col min="3335" max="3335" width="18" customWidth="1"/>
    <col min="3336" max="3336" width="17" customWidth="1"/>
    <col min="3586" max="3586" width="32" customWidth="1"/>
    <col min="3587" max="3587" width="15.453125" customWidth="1"/>
    <col min="3588" max="3588" width="12.08984375" customWidth="1"/>
    <col min="3589" max="3589" width="5.54296875" customWidth="1"/>
    <col min="3590" max="3590" width="14.453125" customWidth="1"/>
    <col min="3591" max="3591" width="18" customWidth="1"/>
    <col min="3592" max="3592" width="17" customWidth="1"/>
    <col min="3842" max="3842" width="32" customWidth="1"/>
    <col min="3843" max="3843" width="15.453125" customWidth="1"/>
    <col min="3844" max="3844" width="12.08984375" customWidth="1"/>
    <col min="3845" max="3845" width="5.54296875" customWidth="1"/>
    <col min="3846" max="3846" width="14.453125" customWidth="1"/>
    <col min="3847" max="3847" width="18" customWidth="1"/>
    <col min="3848" max="3848" width="17" customWidth="1"/>
    <col min="4098" max="4098" width="32" customWidth="1"/>
    <col min="4099" max="4099" width="15.453125" customWidth="1"/>
    <col min="4100" max="4100" width="12.08984375" customWidth="1"/>
    <col min="4101" max="4101" width="5.54296875" customWidth="1"/>
    <col min="4102" max="4102" width="14.453125" customWidth="1"/>
    <col min="4103" max="4103" width="18" customWidth="1"/>
    <col min="4104" max="4104" width="17" customWidth="1"/>
    <col min="4354" max="4354" width="32" customWidth="1"/>
    <col min="4355" max="4355" width="15.453125" customWidth="1"/>
    <col min="4356" max="4356" width="12.08984375" customWidth="1"/>
    <col min="4357" max="4357" width="5.54296875" customWidth="1"/>
    <col min="4358" max="4358" width="14.453125" customWidth="1"/>
    <col min="4359" max="4359" width="18" customWidth="1"/>
    <col min="4360" max="4360" width="17" customWidth="1"/>
    <col min="4610" max="4610" width="32" customWidth="1"/>
    <col min="4611" max="4611" width="15.453125" customWidth="1"/>
    <col min="4612" max="4612" width="12.08984375" customWidth="1"/>
    <col min="4613" max="4613" width="5.54296875" customWidth="1"/>
    <col min="4614" max="4614" width="14.453125" customWidth="1"/>
    <col min="4615" max="4615" width="18" customWidth="1"/>
    <col min="4616" max="4616" width="17" customWidth="1"/>
    <col min="4866" max="4866" width="32" customWidth="1"/>
    <col min="4867" max="4867" width="15.453125" customWidth="1"/>
    <col min="4868" max="4868" width="12.08984375" customWidth="1"/>
    <col min="4869" max="4869" width="5.54296875" customWidth="1"/>
    <col min="4870" max="4870" width="14.453125" customWidth="1"/>
    <col min="4871" max="4871" width="18" customWidth="1"/>
    <col min="4872" max="4872" width="17" customWidth="1"/>
    <col min="5122" max="5122" width="32" customWidth="1"/>
    <col min="5123" max="5123" width="15.453125" customWidth="1"/>
    <col min="5124" max="5124" width="12.08984375" customWidth="1"/>
    <col min="5125" max="5125" width="5.54296875" customWidth="1"/>
    <col min="5126" max="5126" width="14.453125" customWidth="1"/>
    <col min="5127" max="5127" width="18" customWidth="1"/>
    <col min="5128" max="5128" width="17" customWidth="1"/>
    <col min="5378" max="5378" width="32" customWidth="1"/>
    <col min="5379" max="5379" width="15.453125" customWidth="1"/>
    <col min="5380" max="5380" width="12.08984375" customWidth="1"/>
    <col min="5381" max="5381" width="5.54296875" customWidth="1"/>
    <col min="5382" max="5382" width="14.453125" customWidth="1"/>
    <col min="5383" max="5383" width="18" customWidth="1"/>
    <col min="5384" max="5384" width="17" customWidth="1"/>
    <col min="5634" max="5634" width="32" customWidth="1"/>
    <col min="5635" max="5635" width="15.453125" customWidth="1"/>
    <col min="5636" max="5636" width="12.08984375" customWidth="1"/>
    <col min="5637" max="5637" width="5.54296875" customWidth="1"/>
    <col min="5638" max="5638" width="14.453125" customWidth="1"/>
    <col min="5639" max="5639" width="18" customWidth="1"/>
    <col min="5640" max="5640" width="17" customWidth="1"/>
    <col min="5890" max="5890" width="32" customWidth="1"/>
    <col min="5891" max="5891" width="15.453125" customWidth="1"/>
    <col min="5892" max="5892" width="12.08984375" customWidth="1"/>
    <col min="5893" max="5893" width="5.54296875" customWidth="1"/>
    <col min="5894" max="5894" width="14.453125" customWidth="1"/>
    <col min="5895" max="5895" width="18" customWidth="1"/>
    <col min="5896" max="5896" width="17" customWidth="1"/>
    <col min="6146" max="6146" width="32" customWidth="1"/>
    <col min="6147" max="6147" width="15.453125" customWidth="1"/>
    <col min="6148" max="6148" width="12.08984375" customWidth="1"/>
    <col min="6149" max="6149" width="5.54296875" customWidth="1"/>
    <col min="6150" max="6150" width="14.453125" customWidth="1"/>
    <col min="6151" max="6151" width="18" customWidth="1"/>
    <col min="6152" max="6152" width="17" customWidth="1"/>
    <col min="6402" max="6402" width="32" customWidth="1"/>
    <col min="6403" max="6403" width="15.453125" customWidth="1"/>
    <col min="6404" max="6404" width="12.08984375" customWidth="1"/>
    <col min="6405" max="6405" width="5.54296875" customWidth="1"/>
    <col min="6406" max="6406" width="14.453125" customWidth="1"/>
    <col min="6407" max="6407" width="18" customWidth="1"/>
    <col min="6408" max="6408" width="17" customWidth="1"/>
    <col min="6658" max="6658" width="32" customWidth="1"/>
    <col min="6659" max="6659" width="15.453125" customWidth="1"/>
    <col min="6660" max="6660" width="12.08984375" customWidth="1"/>
    <col min="6661" max="6661" width="5.54296875" customWidth="1"/>
    <col min="6662" max="6662" width="14.453125" customWidth="1"/>
    <col min="6663" max="6663" width="18" customWidth="1"/>
    <col min="6664" max="6664" width="17" customWidth="1"/>
    <col min="6914" max="6914" width="32" customWidth="1"/>
    <col min="6915" max="6915" width="15.453125" customWidth="1"/>
    <col min="6916" max="6916" width="12.08984375" customWidth="1"/>
    <col min="6917" max="6917" width="5.54296875" customWidth="1"/>
    <col min="6918" max="6918" width="14.453125" customWidth="1"/>
    <col min="6919" max="6919" width="18" customWidth="1"/>
    <col min="6920" max="6920" width="17" customWidth="1"/>
    <col min="7170" max="7170" width="32" customWidth="1"/>
    <col min="7171" max="7171" width="15.453125" customWidth="1"/>
    <col min="7172" max="7172" width="12.08984375" customWidth="1"/>
    <col min="7173" max="7173" width="5.54296875" customWidth="1"/>
    <col min="7174" max="7174" width="14.453125" customWidth="1"/>
    <col min="7175" max="7175" width="18" customWidth="1"/>
    <col min="7176" max="7176" width="17" customWidth="1"/>
    <col min="7426" max="7426" width="32" customWidth="1"/>
    <col min="7427" max="7427" width="15.453125" customWidth="1"/>
    <col min="7428" max="7428" width="12.08984375" customWidth="1"/>
    <col min="7429" max="7429" width="5.54296875" customWidth="1"/>
    <col min="7430" max="7430" width="14.453125" customWidth="1"/>
    <col min="7431" max="7431" width="18" customWidth="1"/>
    <col min="7432" max="7432" width="17" customWidth="1"/>
    <col min="7682" max="7682" width="32" customWidth="1"/>
    <col min="7683" max="7683" width="15.453125" customWidth="1"/>
    <col min="7684" max="7684" width="12.08984375" customWidth="1"/>
    <col min="7685" max="7685" width="5.54296875" customWidth="1"/>
    <col min="7686" max="7686" width="14.453125" customWidth="1"/>
    <col min="7687" max="7687" width="18" customWidth="1"/>
    <col min="7688" max="7688" width="17" customWidth="1"/>
    <col min="7938" max="7938" width="32" customWidth="1"/>
    <col min="7939" max="7939" width="15.453125" customWidth="1"/>
    <col min="7940" max="7940" width="12.08984375" customWidth="1"/>
    <col min="7941" max="7941" width="5.54296875" customWidth="1"/>
    <col min="7942" max="7942" width="14.453125" customWidth="1"/>
    <col min="7943" max="7943" width="18" customWidth="1"/>
    <col min="7944" max="7944" width="17" customWidth="1"/>
    <col min="8194" max="8194" width="32" customWidth="1"/>
    <col min="8195" max="8195" width="15.453125" customWidth="1"/>
    <col min="8196" max="8196" width="12.08984375" customWidth="1"/>
    <col min="8197" max="8197" width="5.54296875" customWidth="1"/>
    <col min="8198" max="8198" width="14.453125" customWidth="1"/>
    <col min="8199" max="8199" width="18" customWidth="1"/>
    <col min="8200" max="8200" width="17" customWidth="1"/>
    <col min="8450" max="8450" width="32" customWidth="1"/>
    <col min="8451" max="8451" width="15.453125" customWidth="1"/>
    <col min="8452" max="8452" width="12.08984375" customWidth="1"/>
    <col min="8453" max="8453" width="5.54296875" customWidth="1"/>
    <col min="8454" max="8454" width="14.453125" customWidth="1"/>
    <col min="8455" max="8455" width="18" customWidth="1"/>
    <col min="8456" max="8456" width="17" customWidth="1"/>
    <col min="8706" max="8706" width="32" customWidth="1"/>
    <col min="8707" max="8707" width="15.453125" customWidth="1"/>
    <col min="8708" max="8708" width="12.08984375" customWidth="1"/>
    <col min="8709" max="8709" width="5.54296875" customWidth="1"/>
    <col min="8710" max="8710" width="14.453125" customWidth="1"/>
    <col min="8711" max="8711" width="18" customWidth="1"/>
    <col min="8712" max="8712" width="17" customWidth="1"/>
    <col min="8962" max="8962" width="32" customWidth="1"/>
    <col min="8963" max="8963" width="15.453125" customWidth="1"/>
    <col min="8964" max="8964" width="12.08984375" customWidth="1"/>
    <col min="8965" max="8965" width="5.54296875" customWidth="1"/>
    <col min="8966" max="8966" width="14.453125" customWidth="1"/>
    <col min="8967" max="8967" width="18" customWidth="1"/>
    <col min="8968" max="8968" width="17" customWidth="1"/>
    <col min="9218" max="9218" width="32" customWidth="1"/>
    <col min="9219" max="9219" width="15.453125" customWidth="1"/>
    <col min="9220" max="9220" width="12.08984375" customWidth="1"/>
    <col min="9221" max="9221" width="5.54296875" customWidth="1"/>
    <col min="9222" max="9222" width="14.453125" customWidth="1"/>
    <col min="9223" max="9223" width="18" customWidth="1"/>
    <col min="9224" max="9224" width="17" customWidth="1"/>
    <col min="9474" max="9474" width="32" customWidth="1"/>
    <col min="9475" max="9475" width="15.453125" customWidth="1"/>
    <col min="9476" max="9476" width="12.08984375" customWidth="1"/>
    <col min="9477" max="9477" width="5.54296875" customWidth="1"/>
    <col min="9478" max="9478" width="14.453125" customWidth="1"/>
    <col min="9479" max="9479" width="18" customWidth="1"/>
    <col min="9480" max="9480" width="17" customWidth="1"/>
    <col min="9730" max="9730" width="32" customWidth="1"/>
    <col min="9731" max="9731" width="15.453125" customWidth="1"/>
    <col min="9732" max="9732" width="12.08984375" customWidth="1"/>
    <col min="9733" max="9733" width="5.54296875" customWidth="1"/>
    <col min="9734" max="9734" width="14.453125" customWidth="1"/>
    <col min="9735" max="9735" width="18" customWidth="1"/>
    <col min="9736" max="9736" width="17" customWidth="1"/>
    <col min="9986" max="9986" width="32" customWidth="1"/>
    <col min="9987" max="9987" width="15.453125" customWidth="1"/>
    <col min="9988" max="9988" width="12.08984375" customWidth="1"/>
    <col min="9989" max="9989" width="5.54296875" customWidth="1"/>
    <col min="9990" max="9990" width="14.453125" customWidth="1"/>
    <col min="9991" max="9991" width="18" customWidth="1"/>
    <col min="9992" max="9992" width="17" customWidth="1"/>
    <col min="10242" max="10242" width="32" customWidth="1"/>
    <col min="10243" max="10243" width="15.453125" customWidth="1"/>
    <col min="10244" max="10244" width="12.08984375" customWidth="1"/>
    <col min="10245" max="10245" width="5.54296875" customWidth="1"/>
    <col min="10246" max="10246" width="14.453125" customWidth="1"/>
    <col min="10247" max="10247" width="18" customWidth="1"/>
    <col min="10248" max="10248" width="17" customWidth="1"/>
    <col min="10498" max="10498" width="32" customWidth="1"/>
    <col min="10499" max="10499" width="15.453125" customWidth="1"/>
    <col min="10500" max="10500" width="12.08984375" customWidth="1"/>
    <col min="10501" max="10501" width="5.54296875" customWidth="1"/>
    <col min="10502" max="10502" width="14.453125" customWidth="1"/>
    <col min="10503" max="10503" width="18" customWidth="1"/>
    <col min="10504" max="10504" width="17" customWidth="1"/>
    <col min="10754" max="10754" width="32" customWidth="1"/>
    <col min="10755" max="10755" width="15.453125" customWidth="1"/>
    <col min="10756" max="10756" width="12.08984375" customWidth="1"/>
    <col min="10757" max="10757" width="5.54296875" customWidth="1"/>
    <col min="10758" max="10758" width="14.453125" customWidth="1"/>
    <col min="10759" max="10759" width="18" customWidth="1"/>
    <col min="10760" max="10760" width="17" customWidth="1"/>
    <col min="11010" max="11010" width="32" customWidth="1"/>
    <col min="11011" max="11011" width="15.453125" customWidth="1"/>
    <col min="11012" max="11012" width="12.08984375" customWidth="1"/>
    <col min="11013" max="11013" width="5.54296875" customWidth="1"/>
    <col min="11014" max="11014" width="14.453125" customWidth="1"/>
    <col min="11015" max="11015" width="18" customWidth="1"/>
    <col min="11016" max="11016" width="17" customWidth="1"/>
    <col min="11266" max="11266" width="32" customWidth="1"/>
    <col min="11267" max="11267" width="15.453125" customWidth="1"/>
    <col min="11268" max="11268" width="12.08984375" customWidth="1"/>
    <col min="11269" max="11269" width="5.54296875" customWidth="1"/>
    <col min="11270" max="11270" width="14.453125" customWidth="1"/>
    <col min="11271" max="11271" width="18" customWidth="1"/>
    <col min="11272" max="11272" width="17" customWidth="1"/>
    <col min="11522" max="11522" width="32" customWidth="1"/>
    <col min="11523" max="11523" width="15.453125" customWidth="1"/>
    <col min="11524" max="11524" width="12.08984375" customWidth="1"/>
    <col min="11525" max="11525" width="5.54296875" customWidth="1"/>
    <col min="11526" max="11526" width="14.453125" customWidth="1"/>
    <col min="11527" max="11527" width="18" customWidth="1"/>
    <col min="11528" max="11528" width="17" customWidth="1"/>
    <col min="11778" max="11778" width="32" customWidth="1"/>
    <col min="11779" max="11779" width="15.453125" customWidth="1"/>
    <col min="11780" max="11780" width="12.08984375" customWidth="1"/>
    <col min="11781" max="11781" width="5.54296875" customWidth="1"/>
    <col min="11782" max="11782" width="14.453125" customWidth="1"/>
    <col min="11783" max="11783" width="18" customWidth="1"/>
    <col min="11784" max="11784" width="17" customWidth="1"/>
    <col min="12034" max="12034" width="32" customWidth="1"/>
    <col min="12035" max="12035" width="15.453125" customWidth="1"/>
    <col min="12036" max="12036" width="12.08984375" customWidth="1"/>
    <col min="12037" max="12037" width="5.54296875" customWidth="1"/>
    <col min="12038" max="12038" width="14.453125" customWidth="1"/>
    <col min="12039" max="12039" width="18" customWidth="1"/>
    <col min="12040" max="12040" width="17" customWidth="1"/>
    <col min="12290" max="12290" width="32" customWidth="1"/>
    <col min="12291" max="12291" width="15.453125" customWidth="1"/>
    <col min="12292" max="12292" width="12.08984375" customWidth="1"/>
    <col min="12293" max="12293" width="5.54296875" customWidth="1"/>
    <col min="12294" max="12294" width="14.453125" customWidth="1"/>
    <col min="12295" max="12295" width="18" customWidth="1"/>
    <col min="12296" max="12296" width="17" customWidth="1"/>
    <col min="12546" max="12546" width="32" customWidth="1"/>
    <col min="12547" max="12547" width="15.453125" customWidth="1"/>
    <col min="12548" max="12548" width="12.08984375" customWidth="1"/>
    <col min="12549" max="12549" width="5.54296875" customWidth="1"/>
    <col min="12550" max="12550" width="14.453125" customWidth="1"/>
    <col min="12551" max="12551" width="18" customWidth="1"/>
    <col min="12552" max="12552" width="17" customWidth="1"/>
    <col min="12802" max="12802" width="32" customWidth="1"/>
    <col min="12803" max="12803" width="15.453125" customWidth="1"/>
    <col min="12804" max="12804" width="12.08984375" customWidth="1"/>
    <col min="12805" max="12805" width="5.54296875" customWidth="1"/>
    <col min="12806" max="12806" width="14.453125" customWidth="1"/>
    <col min="12807" max="12807" width="18" customWidth="1"/>
    <col min="12808" max="12808" width="17" customWidth="1"/>
    <col min="13058" max="13058" width="32" customWidth="1"/>
    <col min="13059" max="13059" width="15.453125" customWidth="1"/>
    <col min="13060" max="13060" width="12.08984375" customWidth="1"/>
    <col min="13061" max="13061" width="5.54296875" customWidth="1"/>
    <col min="13062" max="13062" width="14.453125" customWidth="1"/>
    <col min="13063" max="13063" width="18" customWidth="1"/>
    <col min="13064" max="13064" width="17" customWidth="1"/>
    <col min="13314" max="13314" width="32" customWidth="1"/>
    <col min="13315" max="13315" width="15.453125" customWidth="1"/>
    <col min="13316" max="13316" width="12.08984375" customWidth="1"/>
    <col min="13317" max="13317" width="5.54296875" customWidth="1"/>
    <col min="13318" max="13318" width="14.453125" customWidth="1"/>
    <col min="13319" max="13319" width="18" customWidth="1"/>
    <col min="13320" max="13320" width="17" customWidth="1"/>
    <col min="13570" max="13570" width="32" customWidth="1"/>
    <col min="13571" max="13571" width="15.453125" customWidth="1"/>
    <col min="13572" max="13572" width="12.08984375" customWidth="1"/>
    <col min="13573" max="13573" width="5.54296875" customWidth="1"/>
    <col min="13574" max="13574" width="14.453125" customWidth="1"/>
    <col min="13575" max="13575" width="18" customWidth="1"/>
    <col min="13576" max="13576" width="17" customWidth="1"/>
    <col min="13826" max="13826" width="32" customWidth="1"/>
    <col min="13827" max="13827" width="15.453125" customWidth="1"/>
    <col min="13828" max="13828" width="12.08984375" customWidth="1"/>
    <col min="13829" max="13829" width="5.54296875" customWidth="1"/>
    <col min="13830" max="13830" width="14.453125" customWidth="1"/>
    <col min="13831" max="13831" width="18" customWidth="1"/>
    <col min="13832" max="13832" width="17" customWidth="1"/>
    <col min="14082" max="14082" width="32" customWidth="1"/>
    <col min="14083" max="14083" width="15.453125" customWidth="1"/>
    <col min="14084" max="14084" width="12.08984375" customWidth="1"/>
    <col min="14085" max="14085" width="5.54296875" customWidth="1"/>
    <col min="14086" max="14086" width="14.453125" customWidth="1"/>
    <col min="14087" max="14087" width="18" customWidth="1"/>
    <col min="14088" max="14088" width="17" customWidth="1"/>
    <col min="14338" max="14338" width="32" customWidth="1"/>
    <col min="14339" max="14339" width="15.453125" customWidth="1"/>
    <col min="14340" max="14340" width="12.08984375" customWidth="1"/>
    <col min="14341" max="14341" width="5.54296875" customWidth="1"/>
    <col min="14342" max="14342" width="14.453125" customWidth="1"/>
    <col min="14343" max="14343" width="18" customWidth="1"/>
    <col min="14344" max="14344" width="17" customWidth="1"/>
    <col min="14594" max="14594" width="32" customWidth="1"/>
    <col min="14595" max="14595" width="15.453125" customWidth="1"/>
    <col min="14596" max="14596" width="12.08984375" customWidth="1"/>
    <col min="14597" max="14597" width="5.54296875" customWidth="1"/>
    <col min="14598" max="14598" width="14.453125" customWidth="1"/>
    <col min="14599" max="14599" width="18" customWidth="1"/>
    <col min="14600" max="14600" width="17" customWidth="1"/>
    <col min="14850" max="14850" width="32" customWidth="1"/>
    <col min="14851" max="14851" width="15.453125" customWidth="1"/>
    <col min="14852" max="14852" width="12.08984375" customWidth="1"/>
    <col min="14853" max="14853" width="5.54296875" customWidth="1"/>
    <col min="14854" max="14854" width="14.453125" customWidth="1"/>
    <col min="14855" max="14855" width="18" customWidth="1"/>
    <col min="14856" max="14856" width="17" customWidth="1"/>
    <col min="15106" max="15106" width="32" customWidth="1"/>
    <col min="15107" max="15107" width="15.453125" customWidth="1"/>
    <col min="15108" max="15108" width="12.08984375" customWidth="1"/>
    <col min="15109" max="15109" width="5.54296875" customWidth="1"/>
    <col min="15110" max="15110" width="14.453125" customWidth="1"/>
    <col min="15111" max="15111" width="18" customWidth="1"/>
    <col min="15112" max="15112" width="17" customWidth="1"/>
    <col min="15362" max="15362" width="32" customWidth="1"/>
    <col min="15363" max="15363" width="15.453125" customWidth="1"/>
    <col min="15364" max="15364" width="12.08984375" customWidth="1"/>
    <col min="15365" max="15365" width="5.54296875" customWidth="1"/>
    <col min="15366" max="15366" width="14.453125" customWidth="1"/>
    <col min="15367" max="15367" width="18" customWidth="1"/>
    <col min="15368" max="15368" width="17" customWidth="1"/>
    <col min="15618" max="15618" width="32" customWidth="1"/>
    <col min="15619" max="15619" width="15.453125" customWidth="1"/>
    <col min="15620" max="15620" width="12.08984375" customWidth="1"/>
    <col min="15621" max="15621" width="5.54296875" customWidth="1"/>
    <col min="15622" max="15622" width="14.453125" customWidth="1"/>
    <col min="15623" max="15623" width="18" customWidth="1"/>
    <col min="15624" max="15624" width="17" customWidth="1"/>
    <col min="15874" max="15874" width="32" customWidth="1"/>
    <col min="15875" max="15875" width="15.453125" customWidth="1"/>
    <col min="15876" max="15876" width="12.08984375" customWidth="1"/>
    <col min="15877" max="15877" width="5.54296875" customWidth="1"/>
    <col min="15878" max="15878" width="14.453125" customWidth="1"/>
    <col min="15879" max="15879" width="18" customWidth="1"/>
    <col min="15880" max="15880" width="17" customWidth="1"/>
    <col min="16130" max="16130" width="32" customWidth="1"/>
    <col min="16131" max="16131" width="15.453125" customWidth="1"/>
    <col min="16132" max="16132" width="12.08984375" customWidth="1"/>
    <col min="16133" max="16133" width="5.54296875" customWidth="1"/>
    <col min="16134" max="16134" width="14.453125" customWidth="1"/>
    <col min="16135" max="16135" width="18" customWidth="1"/>
    <col min="16136" max="16136" width="17" customWidth="1"/>
  </cols>
  <sheetData>
    <row r="1" spans="1:12" x14ac:dyDescent="0.35">
      <c r="A1" s="1"/>
    </row>
    <row r="7" spans="1:12" x14ac:dyDescent="0.35">
      <c r="A7" s="54" t="s">
        <v>27</v>
      </c>
      <c r="B7" s="55"/>
      <c r="C7" s="55"/>
      <c r="D7" s="55"/>
      <c r="E7" s="55"/>
      <c r="F7" s="55"/>
      <c r="G7" s="55"/>
      <c r="H7" s="43"/>
      <c r="I7" s="39"/>
      <c r="J7" s="32" t="s">
        <v>28</v>
      </c>
    </row>
    <row r="8" spans="1:12" x14ac:dyDescent="0.35">
      <c r="A8" s="11"/>
      <c r="B8" s="2"/>
      <c r="C8" s="45"/>
      <c r="D8" s="2"/>
      <c r="E8" s="2"/>
      <c r="F8" s="2"/>
      <c r="G8" s="2"/>
      <c r="H8" s="12"/>
      <c r="I8" s="2"/>
      <c r="J8" s="33"/>
    </row>
    <row r="9" spans="1:12" x14ac:dyDescent="0.35">
      <c r="A9" s="13"/>
      <c r="E9" s="6" t="s">
        <v>0</v>
      </c>
      <c r="F9" s="6" t="s">
        <v>1</v>
      </c>
      <c r="G9" s="6" t="s">
        <v>2</v>
      </c>
      <c r="H9" s="14" t="s">
        <v>31</v>
      </c>
      <c r="I9" s="6"/>
      <c r="J9" s="34" t="s">
        <v>29</v>
      </c>
    </row>
    <row r="10" spans="1:12" x14ac:dyDescent="0.35">
      <c r="A10" s="15" t="s">
        <v>3</v>
      </c>
      <c r="H10" s="16"/>
      <c r="J10" s="33"/>
    </row>
    <row r="11" spans="1:12" s="1" customFormat="1" ht="29" x14ac:dyDescent="0.35">
      <c r="A11" s="17" t="s">
        <v>24</v>
      </c>
      <c r="B11" s="46" t="s">
        <v>25</v>
      </c>
      <c r="C11" s="5"/>
      <c r="D11"/>
      <c r="E11" s="4">
        <v>19795</v>
      </c>
      <c r="F11" s="4">
        <v>9897.5</v>
      </c>
      <c r="G11" s="3">
        <f>E11-F11</f>
        <v>9897.5</v>
      </c>
      <c r="H11" s="53" t="s">
        <v>43</v>
      </c>
      <c r="I11" s="3"/>
      <c r="J11" s="35"/>
    </row>
    <row r="12" spans="1:12" s="1" customFormat="1" x14ac:dyDescent="0.35">
      <c r="A12" s="17"/>
      <c r="B12" s="47"/>
      <c r="C12" s="5"/>
      <c r="D12"/>
      <c r="E12" s="4"/>
      <c r="F12" s="4"/>
      <c r="G12" s="3"/>
      <c r="H12" s="18"/>
      <c r="I12" s="3"/>
      <c r="J12" s="35"/>
    </row>
    <row r="13" spans="1:12" x14ac:dyDescent="0.35">
      <c r="A13" s="19"/>
      <c r="B13" s="47"/>
      <c r="E13" s="4"/>
      <c r="F13" s="4"/>
      <c r="G13" s="10">
        <f>SUM(G11:G12)</f>
        <v>9897.5</v>
      </c>
      <c r="H13" s="20"/>
      <c r="I13" s="10"/>
      <c r="J13" s="36"/>
    </row>
    <row r="14" spans="1:12" x14ac:dyDescent="0.35">
      <c r="A14" s="15" t="s">
        <v>4</v>
      </c>
      <c r="B14" s="47"/>
      <c r="F14" s="4" t="s">
        <v>5</v>
      </c>
      <c r="H14" s="16"/>
      <c r="J14" s="36"/>
    </row>
    <row r="15" spans="1:12" ht="29.5" x14ac:dyDescent="0.4">
      <c r="A15" s="13" t="s">
        <v>33</v>
      </c>
      <c r="B15" s="48" t="s">
        <v>6</v>
      </c>
      <c r="E15" s="4">
        <v>145152</v>
      </c>
      <c r="F15" s="4">
        <f>49155.08+28941.66+27261.74</f>
        <v>105358.48000000001</v>
      </c>
      <c r="G15" s="3">
        <f t="shared" ref="G15:G23" si="0">E15-F15</f>
        <v>39793.51999999999</v>
      </c>
      <c r="H15" s="53" t="s">
        <v>39</v>
      </c>
      <c r="I15" s="3"/>
      <c r="J15" s="36">
        <v>149533.26999999999</v>
      </c>
      <c r="K15" s="42" t="s">
        <v>30</v>
      </c>
      <c r="L15" s="5">
        <f>J15-E15</f>
        <v>4381.2699999999895</v>
      </c>
    </row>
    <row r="16" spans="1:12" ht="29" x14ac:dyDescent="0.35">
      <c r="A16" s="17" t="s">
        <v>18</v>
      </c>
      <c r="B16" s="48" t="s">
        <v>19</v>
      </c>
      <c r="E16" s="4">
        <f>2337330.4+1913759.21</f>
        <v>4251089.6099999994</v>
      </c>
      <c r="F16" s="4">
        <f>168292.22+281707.78+431458.95+750000+460000+450000+123686.46+790000+411385.26</f>
        <v>3866530.67</v>
      </c>
      <c r="G16" s="3">
        <f>E16-F16</f>
        <v>384558.93999999948</v>
      </c>
      <c r="H16" s="53" t="s">
        <v>40</v>
      </c>
      <c r="I16" s="3"/>
      <c r="J16" s="36">
        <v>3906394.28</v>
      </c>
    </row>
    <row r="17" spans="1:14" ht="29" x14ac:dyDescent="0.35">
      <c r="A17" s="17" t="s">
        <v>7</v>
      </c>
      <c r="B17" s="48" t="s">
        <v>8</v>
      </c>
      <c r="E17" s="4">
        <v>187500</v>
      </c>
      <c r="F17" s="4">
        <f>37500+37500+37500</f>
        <v>112500</v>
      </c>
      <c r="G17" s="3">
        <f t="shared" si="0"/>
        <v>75000</v>
      </c>
      <c r="H17" s="53" t="s">
        <v>32</v>
      </c>
      <c r="I17" s="3"/>
      <c r="J17" s="36">
        <v>161040.01999999999</v>
      </c>
    </row>
    <row r="18" spans="1:14" ht="29" x14ac:dyDescent="0.35">
      <c r="A18" s="9" t="s">
        <v>34</v>
      </c>
      <c r="B18" s="49" t="s">
        <v>22</v>
      </c>
      <c r="E18" s="4">
        <v>1646127.67</v>
      </c>
      <c r="F18" s="4">
        <v>1152289.3700000001</v>
      </c>
      <c r="G18" s="3">
        <f t="shared" si="0"/>
        <v>493838.29999999981</v>
      </c>
      <c r="H18" s="53" t="s">
        <v>41</v>
      </c>
      <c r="I18" s="3"/>
      <c r="J18" s="36">
        <v>1210748.01</v>
      </c>
      <c r="K18" s="5"/>
    </row>
    <row r="19" spans="1:14" ht="29" x14ac:dyDescent="0.35">
      <c r="A19" s="17" t="s">
        <v>35</v>
      </c>
      <c r="B19" s="47" t="s">
        <v>16</v>
      </c>
      <c r="E19" s="21">
        <v>50000</v>
      </c>
      <c r="F19" s="5">
        <v>25000</v>
      </c>
      <c r="G19" s="3">
        <f t="shared" si="0"/>
        <v>25000</v>
      </c>
      <c r="H19" s="53" t="s">
        <v>42</v>
      </c>
      <c r="I19" s="3"/>
      <c r="J19" s="36">
        <v>50861.65</v>
      </c>
    </row>
    <row r="20" spans="1:14" ht="29" x14ac:dyDescent="0.35">
      <c r="A20" s="9" t="s">
        <v>36</v>
      </c>
      <c r="B20" s="1" t="s">
        <v>17</v>
      </c>
      <c r="E20" s="21">
        <v>124500</v>
      </c>
      <c r="F20" s="5">
        <v>62250</v>
      </c>
      <c r="G20" s="3">
        <f t="shared" si="0"/>
        <v>62250</v>
      </c>
      <c r="H20" s="53" t="s">
        <v>42</v>
      </c>
      <c r="I20" s="3"/>
      <c r="J20" s="36">
        <v>86088.38</v>
      </c>
    </row>
    <row r="21" spans="1:14" ht="43.5" x14ac:dyDescent="0.35">
      <c r="A21" s="9" t="s">
        <v>37</v>
      </c>
      <c r="B21" s="1" t="s">
        <v>21</v>
      </c>
      <c r="E21" s="21">
        <v>599270</v>
      </c>
      <c r="F21" s="5">
        <f>163540+5500</f>
        <v>169040</v>
      </c>
      <c r="G21" s="3">
        <f t="shared" si="0"/>
        <v>430230</v>
      </c>
      <c r="H21" s="53" t="s">
        <v>45</v>
      </c>
      <c r="I21" s="3"/>
      <c r="J21" s="36">
        <v>79218.22</v>
      </c>
    </row>
    <row r="22" spans="1:14" ht="29" x14ac:dyDescent="0.35">
      <c r="A22" s="9" t="s">
        <v>38</v>
      </c>
      <c r="B22" s="1" t="s">
        <v>20</v>
      </c>
      <c r="E22" s="21">
        <v>53220</v>
      </c>
      <c r="F22" s="5">
        <v>21288</v>
      </c>
      <c r="G22" s="3">
        <f t="shared" si="0"/>
        <v>31932</v>
      </c>
      <c r="H22" s="53" t="s">
        <v>41</v>
      </c>
      <c r="I22" s="3"/>
      <c r="J22" s="36">
        <v>15778.24</v>
      </c>
      <c r="K22" s="3"/>
    </row>
    <row r="23" spans="1:14" ht="29" x14ac:dyDescent="0.35">
      <c r="A23" s="9" t="s">
        <v>44</v>
      </c>
      <c r="B23" s="1" t="s">
        <v>26</v>
      </c>
      <c r="E23" s="21">
        <v>80334</v>
      </c>
      <c r="F23" s="5">
        <v>64491.199999999997</v>
      </c>
      <c r="G23" s="3">
        <f t="shared" si="0"/>
        <v>15842.800000000003</v>
      </c>
      <c r="H23" s="53" t="s">
        <v>41</v>
      </c>
      <c r="I23" s="3"/>
      <c r="J23" s="36">
        <v>14263.19</v>
      </c>
      <c r="K23" s="3"/>
    </row>
    <row r="24" spans="1:14" x14ac:dyDescent="0.35">
      <c r="A24" s="9"/>
      <c r="B24" s="1"/>
      <c r="E24" s="21"/>
      <c r="F24" s="5"/>
      <c r="G24" s="3"/>
      <c r="H24" s="18"/>
      <c r="I24" s="3"/>
      <c r="J24" s="36"/>
      <c r="K24" s="3"/>
    </row>
    <row r="25" spans="1:14" x14ac:dyDescent="0.35">
      <c r="A25" s="9"/>
      <c r="B25" s="1"/>
      <c r="E25" s="21"/>
      <c r="F25" s="5"/>
      <c r="G25" s="10">
        <f>SUM(G15:G24)</f>
        <v>1558445.5599999994</v>
      </c>
      <c r="H25" s="20"/>
      <c r="I25" s="10"/>
      <c r="J25" s="37">
        <f>SUM(J15:J24)</f>
        <v>5673925.2599999998</v>
      </c>
      <c r="K25" s="3"/>
    </row>
    <row r="26" spans="1:14" x14ac:dyDescent="0.35">
      <c r="A26" s="9"/>
      <c r="B26" s="1"/>
      <c r="E26" s="21"/>
      <c r="F26" s="5"/>
      <c r="G26" s="10"/>
      <c r="H26" s="20"/>
      <c r="I26" s="10"/>
      <c r="J26" s="37"/>
      <c r="K26" s="3"/>
    </row>
    <row r="27" spans="1:14" x14ac:dyDescent="0.35">
      <c r="A27" s="9" t="s">
        <v>49</v>
      </c>
      <c r="B27" s="1" t="s">
        <v>46</v>
      </c>
      <c r="E27" s="21">
        <f>K27/N27</f>
        <v>304144.69703518023</v>
      </c>
      <c r="F27" s="5">
        <v>0</v>
      </c>
      <c r="G27" s="3">
        <f>E27-F27</f>
        <v>304144.69703518023</v>
      </c>
      <c r="H27" s="18" t="s">
        <v>52</v>
      </c>
      <c r="I27" s="10"/>
      <c r="J27" s="37"/>
      <c r="K27" s="3">
        <v>351865</v>
      </c>
      <c r="L27" t="s">
        <v>47</v>
      </c>
      <c r="M27" s="47" t="s">
        <v>48</v>
      </c>
      <c r="N27">
        <v>1.1569</v>
      </c>
    </row>
    <row r="28" spans="1:14" x14ac:dyDescent="0.35">
      <c r="A28" s="9"/>
      <c r="B28" s="47"/>
      <c r="E28" s="21"/>
      <c r="F28" s="5"/>
      <c r="G28" s="3"/>
      <c r="H28" s="18" t="s">
        <v>50</v>
      </c>
      <c r="I28" s="3"/>
      <c r="J28" s="36"/>
      <c r="K28" s="3"/>
    </row>
    <row r="29" spans="1:14" x14ac:dyDescent="0.35">
      <c r="A29" s="9"/>
      <c r="B29" s="47"/>
      <c r="E29" s="21"/>
      <c r="F29" s="5"/>
      <c r="G29" s="3"/>
      <c r="H29" s="18" t="s">
        <v>51</v>
      </c>
      <c r="I29" s="3"/>
      <c r="J29" s="36"/>
      <c r="K29" s="3"/>
    </row>
    <row r="30" spans="1:14" x14ac:dyDescent="0.35">
      <c r="A30" s="13" t="s">
        <v>5</v>
      </c>
      <c r="B30" s="47" t="s">
        <v>9</v>
      </c>
      <c r="E30" s="5"/>
      <c r="F30" s="50" t="s">
        <v>23</v>
      </c>
      <c r="G30" s="8">
        <f>G13+G25+G27</f>
        <v>1872487.7570351795</v>
      </c>
      <c r="H30" s="22"/>
      <c r="I30" s="8"/>
      <c r="J30" s="36"/>
      <c r="K30" s="5"/>
    </row>
    <row r="31" spans="1:14" x14ac:dyDescent="0.35">
      <c r="A31" s="19"/>
      <c r="E31" s="5"/>
      <c r="F31" s="5"/>
      <c r="G31" s="5"/>
      <c r="H31" s="23"/>
      <c r="I31" s="5"/>
      <c r="J31" s="36"/>
    </row>
    <row r="32" spans="1:14" x14ac:dyDescent="0.35">
      <c r="A32" s="19"/>
      <c r="E32" s="7" t="s">
        <v>10</v>
      </c>
      <c r="F32" s="7" t="s">
        <v>11</v>
      </c>
      <c r="G32" s="7" t="s">
        <v>12</v>
      </c>
      <c r="H32" s="24"/>
      <c r="I32" s="7"/>
      <c r="J32" s="36"/>
    </row>
    <row r="33" spans="1:10" x14ac:dyDescent="0.35">
      <c r="A33" s="25" t="s">
        <v>13</v>
      </c>
      <c r="B33" s="51">
        <v>2025</v>
      </c>
      <c r="E33" s="5">
        <v>195000</v>
      </c>
      <c r="F33" s="5">
        <v>196804.15</v>
      </c>
      <c r="G33" s="8"/>
      <c r="H33" s="22"/>
      <c r="I33" s="8"/>
      <c r="J33" s="36"/>
    </row>
    <row r="34" spans="1:10" x14ac:dyDescent="0.35">
      <c r="A34" s="19"/>
      <c r="H34" s="16"/>
      <c r="J34" s="36"/>
    </row>
    <row r="35" spans="1:10" x14ac:dyDescent="0.35">
      <c r="A35" s="26" t="s">
        <v>14</v>
      </c>
      <c r="B35" s="52"/>
      <c r="C35" s="44"/>
      <c r="D35" s="52"/>
      <c r="E35" s="52"/>
      <c r="F35" s="52"/>
      <c r="G35" s="44">
        <f>G13+G25</f>
        <v>1568343.0599999994</v>
      </c>
      <c r="H35" s="27"/>
      <c r="I35" s="40"/>
      <c r="J35" s="36"/>
    </row>
    <row r="36" spans="1:10" x14ac:dyDescent="0.35">
      <c r="A36" s="19"/>
      <c r="H36" s="16"/>
      <c r="J36" s="36"/>
    </row>
    <row r="37" spans="1:10" x14ac:dyDescent="0.35">
      <c r="A37" s="28" t="s">
        <v>15</v>
      </c>
      <c r="B37" s="29"/>
      <c r="C37" s="30"/>
      <c r="D37" s="29"/>
      <c r="E37" s="29"/>
      <c r="F37" s="29"/>
      <c r="G37" s="30">
        <f>1109390.66+7237.37+7244.42</f>
        <v>1123872.45</v>
      </c>
      <c r="H37" s="31"/>
      <c r="I37" s="41"/>
      <c r="J37" s="38"/>
    </row>
  </sheetData>
  <mergeCells count="1">
    <mergeCell ref="A7:G7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A90EF7695DDD6468D86AFF65ECDCF5F" ma:contentTypeVersion="13" ma:contentTypeDescription="Create a new document." ma:contentTypeScope="" ma:versionID="5ff6876b7ab586cbfe48bde8cbfb1be9">
  <xsd:schema xmlns:xsd="http://www.w3.org/2001/XMLSchema" xmlns:xs="http://www.w3.org/2001/XMLSchema" xmlns:p="http://schemas.microsoft.com/office/2006/metadata/properties" xmlns:ns2="3da24565-8b77-45e0-9465-ff23cf6f6a01" xmlns:ns3="252f4827-23ce-43c5-a232-6be14f1d3f55" targetNamespace="http://schemas.microsoft.com/office/2006/metadata/properties" ma:root="true" ma:fieldsID="56305f06d357d2e6ff310f1ad0ca8bdc" ns2:_="" ns3:_="">
    <xsd:import namespace="3da24565-8b77-45e0-9465-ff23cf6f6a01"/>
    <xsd:import namespace="252f4827-23ce-43c5-a232-6be14f1d3f5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a24565-8b77-45e0-9465-ff23cf6f6a0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4c269641-27d2-45e3-b2ce-fef808aaf93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2f4827-23ce-43c5-a232-6be14f1d3f55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afd7dd28-1cc8-4282-a9fa-85e7441438cc}" ma:internalName="TaxCatchAll" ma:showField="CatchAllData" ma:web="252f4827-23ce-43c5-a232-6be14f1d3f5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da24565-8b77-45e0-9465-ff23cf6f6a01">
      <Terms xmlns="http://schemas.microsoft.com/office/infopath/2007/PartnerControls"/>
    </lcf76f155ced4ddcb4097134ff3c332f>
    <TaxCatchAll xmlns="252f4827-23ce-43c5-a232-6be14f1d3f55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95DA4D2-6717-4BD0-AE31-37FBDC969E8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da24565-8b77-45e0-9465-ff23cf6f6a01"/>
    <ds:schemaRef ds:uri="252f4827-23ce-43c5-a232-6be14f1d3f5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3A55066-28EC-4C70-A79B-8C2067CA9DD2}">
  <ds:schemaRefs>
    <ds:schemaRef ds:uri="http://schemas.microsoft.com/office/2006/metadata/properties"/>
    <ds:schemaRef ds:uri="http://schemas.microsoft.com/office/infopath/2007/PartnerControls"/>
    <ds:schemaRef ds:uri="3da24565-8b77-45e0-9465-ff23cf6f6a01"/>
    <ds:schemaRef ds:uri="252f4827-23ce-43c5-a232-6be14f1d3f55"/>
  </ds:schemaRefs>
</ds:datastoreItem>
</file>

<file path=customXml/itemProps3.xml><?xml version="1.0" encoding="utf-8"?>
<ds:datastoreItem xmlns:ds="http://schemas.openxmlformats.org/officeDocument/2006/customXml" ds:itemID="{A2B71230-DCF4-4987-9FFE-8B20A6FDD92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30 09 2025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Danielle Ost</dc:creator>
  <cp:lastModifiedBy>Catherine Naughton</cp:lastModifiedBy>
  <cp:lastPrinted>2025-01-30T10:21:04Z</cp:lastPrinted>
  <dcterms:created xsi:type="dcterms:W3CDTF">2024-04-30T10:14:34Z</dcterms:created>
  <dcterms:modified xsi:type="dcterms:W3CDTF">2025-10-15T04:56:23Z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0x010100BA90EF7695DDD6468D86AFF65ECDCF5F</vt:lpwstr>
  </property>
  <property fmtid="{D5CDD505-2E9C-101B-9397-08002B2CF9AE}" pid="3" name="MediaServiceImageTags">
    <vt:lpwstr/>
  </property>
</Properties>
</file>